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1160" firstSheet="4" activeTab="4"/>
  </bookViews>
  <sheets>
    <sheet name="Sheet1" sheetId="1" state="hidden" r:id="rId1"/>
    <sheet name="Sheet3" sheetId="3" state="hidden" r:id="rId2"/>
    <sheet name="Sheet2" sheetId="2" state="hidden" r:id="rId3"/>
    <sheet name="icon" sheetId="4" state="hidden" r:id="rId4"/>
    <sheet name="Icon2" sheetId="5" r:id="rId5"/>
    <sheet name="Sheet4" sheetId="7" state="hidden" r:id="rId6"/>
    <sheet name="Icon3" sheetId="6" state="hidden" r:id="rId7"/>
    <sheet name="Sheet5" sheetId="8" r:id="rId8"/>
  </sheets>
  <definedNames>
    <definedName name="_xlnm._FilterDatabase" localSheetId="4" hidden="1">Icon2!$A$1:$R$310</definedName>
    <definedName name="_xlnm._FilterDatabase" localSheetId="6" hidden="1">Icon3!$A$1:$K$7</definedName>
    <definedName name="_xlnm._FilterDatabase" localSheetId="0" hidden="1">Sheet1!$A$1:$J$29</definedName>
    <definedName name="_xlnm._FilterDatabase" localSheetId="5" hidden="1">Sheet4!$A$1:$O$87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10" i="5" l="1"/>
  <c r="R309" i="5"/>
  <c r="R308" i="5"/>
  <c r="R307" i="5"/>
  <c r="R306" i="5"/>
  <c r="R305" i="5"/>
  <c r="M310" i="5"/>
  <c r="M309" i="5"/>
  <c r="M308" i="5"/>
  <c r="M307" i="5"/>
  <c r="M306" i="5"/>
  <c r="M305" i="5"/>
  <c r="R304" i="5" l="1"/>
  <c r="R303" i="5"/>
  <c r="R302" i="5"/>
  <c r="R301" i="5"/>
  <c r="R300" i="5"/>
  <c r="R299" i="5"/>
  <c r="R298" i="5"/>
  <c r="R297" i="5"/>
  <c r="R296" i="5"/>
  <c r="R295" i="5"/>
  <c r="R294" i="5"/>
  <c r="R293" i="5"/>
  <c r="R292" i="5"/>
  <c r="R291" i="5"/>
  <c r="R290" i="5"/>
  <c r="R289" i="5"/>
  <c r="R288" i="5"/>
  <c r="R287" i="5"/>
  <c r="R286" i="5"/>
  <c r="R285" i="5"/>
  <c r="R284" i="5"/>
  <c r="R283" i="5"/>
  <c r="R282" i="5"/>
  <c r="R281" i="5"/>
  <c r="R280" i="5"/>
  <c r="R279" i="5"/>
  <c r="R278" i="5"/>
  <c r="R277" i="5"/>
  <c r="R276" i="5"/>
  <c r="R275" i="5"/>
  <c r="R274" i="5"/>
  <c r="R273" i="5"/>
  <c r="R272" i="5"/>
  <c r="R271" i="5"/>
  <c r="R270" i="5"/>
  <c r="R269" i="5"/>
  <c r="R268" i="5"/>
  <c r="R267" i="5"/>
  <c r="R266" i="5"/>
  <c r="R265" i="5"/>
  <c r="R264" i="5"/>
  <c r="R263" i="5"/>
  <c r="R262" i="5"/>
  <c r="R261" i="5"/>
  <c r="R260" i="5"/>
  <c r="R259" i="5"/>
  <c r="R258" i="5"/>
  <c r="R257" i="5"/>
  <c r="R256" i="5"/>
  <c r="R255" i="5"/>
  <c r="R254" i="5"/>
  <c r="R253" i="5"/>
  <c r="R252" i="5"/>
  <c r="R251" i="5"/>
  <c r="R250" i="5"/>
  <c r="R249" i="5"/>
  <c r="R248" i="5"/>
  <c r="R247" i="5"/>
  <c r="R246" i="5"/>
  <c r="R245" i="5"/>
  <c r="R244" i="5"/>
  <c r="R243" i="5"/>
  <c r="R242" i="5"/>
  <c r="R241" i="5"/>
  <c r="R240" i="5"/>
  <c r="R239" i="5"/>
  <c r="R238" i="5"/>
  <c r="R237" i="5"/>
  <c r="R236" i="5"/>
  <c r="R235" i="5"/>
  <c r="R234" i="5"/>
  <c r="R233" i="5"/>
  <c r="R232" i="5"/>
  <c r="R231" i="5"/>
  <c r="R230" i="5"/>
  <c r="R229" i="5"/>
  <c r="R228" i="5"/>
  <c r="R227" i="5"/>
  <c r="R226" i="5"/>
  <c r="R225" i="5"/>
  <c r="R224" i="5"/>
  <c r="R223" i="5"/>
  <c r="R222" i="5"/>
  <c r="R221" i="5"/>
  <c r="R220" i="5"/>
  <c r="R219" i="5"/>
  <c r="R218" i="5"/>
  <c r="R217" i="5"/>
  <c r="R216" i="5"/>
  <c r="R215" i="5"/>
  <c r="R214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4" i="5"/>
  <c r="R193" i="5"/>
  <c r="R192" i="5"/>
  <c r="R191" i="5"/>
  <c r="R190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2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3" i="5"/>
  <c r="R2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L2" i="6" l="1"/>
  <c r="L3" i="6"/>
  <c r="L4" i="6"/>
  <c r="L5" i="6"/>
  <c r="L6" i="6"/>
  <c r="L7" i="6"/>
  <c r="E87" i="7"/>
  <c r="E86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7" i="7"/>
  <c r="E66" i="7"/>
  <c r="E64" i="7"/>
  <c r="E63" i="7"/>
  <c r="E61" i="7"/>
  <c r="E57" i="7"/>
  <c r="E50" i="7"/>
  <c r="E49" i="7"/>
  <c r="E46" i="7"/>
  <c r="E44" i="7"/>
  <c r="E43" i="7"/>
  <c r="E41" i="7"/>
  <c r="E40" i="7"/>
  <c r="E39" i="7"/>
  <c r="E38" i="7"/>
  <c r="E36" i="7"/>
  <c r="E35" i="7"/>
  <c r="E34" i="7"/>
  <c r="E33" i="7"/>
  <c r="E32" i="7"/>
  <c r="E31" i="7"/>
  <c r="E30" i="7"/>
  <c r="E29" i="7"/>
  <c r="E27" i="7"/>
  <c r="E26" i="7"/>
  <c r="E24" i="7"/>
  <c r="E23" i="7"/>
  <c r="E22" i="7"/>
  <c r="E20" i="7"/>
  <c r="E18" i="7"/>
  <c r="E17" i="7"/>
  <c r="E16" i="7"/>
  <c r="E15" i="7"/>
  <c r="E14" i="7"/>
  <c r="E12" i="7"/>
  <c r="E11" i="7"/>
  <c r="E9" i="7"/>
  <c r="E8" i="7"/>
  <c r="E7" i="7"/>
  <c r="E6" i="7"/>
  <c r="E5" i="7"/>
  <c r="E4" i="7"/>
  <c r="E3" i="7"/>
  <c r="E2" i="7"/>
  <c r="E84" i="7"/>
  <c r="E85" i="7"/>
  <c r="E65" i="7"/>
  <c r="E60" i="7"/>
  <c r="E53" i="7"/>
  <c r="E52" i="7"/>
  <c r="E51" i="7"/>
  <c r="E10" i="7"/>
  <c r="E62" i="7"/>
  <c r="E58" i="7"/>
  <c r="E56" i="7"/>
  <c r="E42" i="7"/>
  <c r="E48" i="7"/>
  <c r="E59" i="7"/>
  <c r="E45" i="7"/>
  <c r="E55" i="7"/>
  <c r="E54" i="7"/>
  <c r="E37" i="7"/>
  <c r="E68" i="7"/>
  <c r="E28" i="7"/>
  <c r="E19" i="7"/>
  <c r="E25" i="7"/>
  <c r="E21" i="7"/>
  <c r="E47" i="7"/>
  <c r="E13" i="7"/>
  <c r="F17" i="4" l="1"/>
  <c r="F10" i="4"/>
  <c r="E3" i="4"/>
  <c r="E4" i="4"/>
  <c r="E5" i="4"/>
  <c r="E6" i="4"/>
  <c r="E7" i="4"/>
  <c r="E8" i="4"/>
  <c r="E9" i="4"/>
  <c r="E11" i="4"/>
  <c r="E12" i="4"/>
  <c r="E13" i="4"/>
  <c r="E14" i="4"/>
  <c r="E15" i="4"/>
  <c r="E16" i="4"/>
  <c r="E2" i="4"/>
  <c r="F16" i="4" l="1"/>
  <c r="F15" i="4"/>
  <c r="F14" i="4"/>
  <c r="F13" i="4"/>
  <c r="F12" i="4"/>
  <c r="F11" i="4"/>
  <c r="F9" i="4"/>
  <c r="F8" i="4"/>
  <c r="F7" i="4"/>
  <c r="F6" i="4"/>
  <c r="F5" i="4"/>
  <c r="F4" i="4"/>
  <c r="F3" i="4"/>
  <c r="F2" i="4"/>
  <c r="C28" i="1" l="1"/>
  <c r="C26" i="1"/>
  <c r="C24" i="1"/>
  <c r="C22" i="1"/>
  <c r="C20" i="1"/>
  <c r="C19" i="1"/>
  <c r="F28" i="1" l="1"/>
  <c r="F26" i="1"/>
  <c r="F24" i="1"/>
  <c r="F22" i="1"/>
  <c r="F20" i="1"/>
  <c r="F2" i="1"/>
  <c r="F4" i="1"/>
  <c r="F6" i="1"/>
  <c r="F8" i="1"/>
  <c r="F10" i="1"/>
  <c r="F13" i="1"/>
  <c r="F14" i="1"/>
  <c r="F16" i="1"/>
  <c r="F17" i="1"/>
  <c r="F15" i="1"/>
  <c r="F7" i="1"/>
  <c r="F9" i="1"/>
  <c r="F11" i="1"/>
  <c r="F5" i="1"/>
  <c r="F3" i="1"/>
  <c r="F18" i="1"/>
  <c r="F19" i="1"/>
  <c r="F21" i="1"/>
  <c r="F23" i="1"/>
  <c r="F25" i="1"/>
  <c r="F27" i="1"/>
  <c r="F29" i="1"/>
  <c r="F12" i="1"/>
  <c r="C29" i="1"/>
  <c r="C27" i="1"/>
  <c r="C25" i="1"/>
  <c r="C23" i="1"/>
  <c r="C21" i="1"/>
  <c r="C18" i="1"/>
  <c r="C7" i="1"/>
  <c r="C9" i="1"/>
  <c r="C16" i="1"/>
  <c r="C17" i="1"/>
  <c r="C13" i="1"/>
  <c r="C12" i="1"/>
  <c r="C15" i="1"/>
  <c r="C14" i="1"/>
  <c r="C11" i="1"/>
  <c r="C10" i="1"/>
  <c r="C8" i="1"/>
  <c r="C6" i="1"/>
  <c r="C5" i="1"/>
  <c r="C4" i="1"/>
  <c r="C2" i="1"/>
  <c r="C3" i="1"/>
</calcChain>
</file>

<file path=xl/sharedStrings.xml><?xml version="1.0" encoding="utf-8"?>
<sst xmlns="http://schemas.openxmlformats.org/spreadsheetml/2006/main" count="2943" uniqueCount="491">
  <si>
    <t>Case</t>
  </si>
  <si>
    <t>Access time</t>
  </si>
  <si>
    <t>Latitude</t>
  </si>
  <si>
    <t>Longitude</t>
  </si>
  <si>
    <t>URL</t>
  </si>
  <si>
    <t>Case 01</t>
  </si>
  <si>
    <t>Associate</t>
  </si>
  <si>
    <t>Associates</t>
  </si>
  <si>
    <t>Color Band</t>
  </si>
  <si>
    <t>Case 02</t>
  </si>
  <si>
    <t>Case 03</t>
  </si>
  <si>
    <t>Case 50</t>
  </si>
  <si>
    <t>Case 04</t>
  </si>
  <si>
    <t>Case 05</t>
  </si>
  <si>
    <t>Case 06</t>
  </si>
  <si>
    <t>Case 07</t>
  </si>
  <si>
    <t>data:image/png;base64,iVBORw0KGgoAAAANSUhEUgAAAOEAAADgCAMAAADCMfHtAAAAkFBMVEUSCAj///8AAAAOAAAGAAALAAAQBAQPAAD29vby8vL19fXu7u7o6OgrKCj6+vplY2NVU1Oko6POzs5eXFxMSUnFxcWysbHW1tZGQ0Pc3Ny9vb2JiIgZExNqaWk2MzN5eHiYl5c7NzcyLy+npqZ9fHydnJwkHh4dFhZ9e3vAv78mIiJxb29APj6SkpKEhIRZWFiLNGehAAAJMklEQVR4nO2da3uiPBCGk4FQURREDuJZqe121fb//7s3gbqtckZQMr7Px167vbg7k5nJ5ERouxrpg8B2vc3rcmI5x90w0taxJsv1yXPtwNBHLX8Bae9X9wzb23+azo5AJFVliiakMKbGPyLD6eRz77lBv73PaIlw5Htz0xkuBBjTSJa0CDXiDO1eO5/SPOHIsPfmGxSwXXAqkUnfJxvbaB6zYcJ+4L06CkBJtguJ/zb94/kNe2yjhMFmeSSg1qA7W1MFsl1ugiY/qjHCXrCva7xLSMbd29kHjblrQ4SGdxgCvNxI948SYHjwjGY+rRHCYGMRYA3hxWJArGa89XZC3V1y77zVOZPihtSWrv5wwsHMJKA0jhdLAWLOBg8lHIXme2OjL00v8GZ6t9V1txDq3hRas99ZfAQ4s1t8tT5h/2PSxvBLSgPVdOsnj9qE9vrtLnwx498//p0Jjfmidf/8LQbv85ohpxahGID35IsZHa9WxVqHMDgQuDOfECwOdUqA6oT98e7uBoylwC6sbsbKhL4J6kP4hFRYVjZjRcKRd7xbBE2TBlOvVUJ9zR5nwFgqW1fL/5UIXavVEq2cXsCy2yLkIebReJFgFbZCqM/VR3voWao6L++ppQkD80E5Ik0KmKVjallCf/rQGHotDZyyhWpJwtm2G0PwR7CdNUk4XnQNUBRx5eJNGcJR2HCbqRkxNSwz+y9B2DstugjIERenEhPjYsLRa4eC6KUYrIutWEjYO3UqiF5Kg2IrFhH25qSrFhRSyLwIsYBwtO6si8ZSCh01n3C06bCLxuKOmo+YTzhedNuCQspiXJ9wrHYzTVyKwb4u4YzIAMgRSV4Bl0Nod64WzRKscubE2YR8NvHoLy8tOGbPNDIJ9Yk8gBxxkjklziT87HyeuBB8ViXcd6DnVEUKbKoRujs5wuiP2NCtQqg7Mg3CWDBNX5xKJRwt5QPkiMvU8i2VMCRSRZlvaUpq+ZZG6G+70hitJnWblhVTCPtfMvqoEFgpWTGFcC8rIEdMSRlJQn8oW6L4ERsm/TRBODDlNaGo3hIpI0EYErmKmUtpJBFPrwkNSePoWerqetPmNeFaZh8VgnU+oStBYyZfysLNI9QPsptQFG96DqEnvQlFk9jLJhxY8puQG9EZZBKGcs3rswRhFuFgJXemOEtdDTIIxzhMSDQYpxMa0s4prgWWkUroSTnvTZOmhWmEOAJprN/h9IfQQzIKhTTwUggRmVCMxCShzeQvZ36kMTtBOMdkQm7E+TVhMMWR7c9Sp8EV4fiGk59dlKaOLwn7Undn0gRm/4LQRzBtupTy7l8QIoszQudYExOOJO8/pUk9/ia0EdUzZ2lg/yJE6KT/3DQiHEi1K6GsvvvfEaEt3Zp2GbGd/Y9Q4tWmHH0nfUGoS7moXSw49L8JjRVGJ+VuujW+CWc4Tcjzxcc3IcpcIRTlC0Eo4eaZcopm+pzQQFjQxHphg4jwA6sJuRHdiBBnNowkmt+EjhCsGWZJLAgTOkDTzE8KvnRO6G9x5nshdgw44ccbtgbGj5S3D04Y3nwBWXcllmgIPeEdhtFGN9KTfgdNnmDdI5gW1ZLiwZQYR3xtth+pU4P4iEMpD6Z/fWIjW7C4lMZsgrjuFoIPEiInDAnaCX4sOBHEMwshOBB0C4eXApMgnjsJwYRYmBM+T/kWmeKdHQqxKVlhLmlE35sMcRMqQzLEXLTxsu1/Qun1HIToIw3ibqmQsnqCjI+/akO5leZH8PUEsyf8M2DUTX2xWeEJOlH4u4k24sU1sbfNJv5fzGWb8uYTA9lBi0upR4PoqJttYA2eYIWUblATnsROBQ1vMNVY+BS7TYIj3hki2/qcEHMwha+B2JuIOJjCYSQIx4gJ99H+Uhcx4UdEOGAy3wyVJw2MeCc72l1R4DzNaYQPrJv1YXY+FYS0781W51NBfaT9tvhOLILxMP634rvan+SEJf5Tsjjzxe+Tzk9wWp0i3AqtbkdPdWsE9d+xtTKUxeXNH/hvb0GX9BM38DzBLUrYYk3yJiyKa5VNSbnNDNdMP+1Guie4VXCA6OIBsNJuhkS0RKP9viz59w2taEYifKXf0Ir/lt0nuCmZ4tg9pGXfdo0knP4OpNeE1Ov0o6PlpCxybp1HcScWHPJeDsD/+gOCBeGiFzyoIXnGULdFr7DQsdQ3s7+QxIPrydeQpO5/g1n8GhL+F62ozBvd0l4GTiHUpZ1jwFe/FCH+1wF5PFVkjKdaMo5mEuJ/pZMOJHrP+Sxw0h89znotV7qUwXaVXssVKUOuEvwl8wn5nFerH/3RVaRVf7X6CV4ep/5RHkSY1ng9nlJ7JQsibO1sjBxCOiNyBFRGZjkUeYR0DzIgMjX1tepShHQsQdtGWeQCFhCOTp1v9GuwSS3WShLS0brjmV+BdT5gESHtzTvdJFbIvFdAUERIe112VA1ORYDFhMJRuxpRFXgtcNFShNyKi24iskWxBUsR0lGodhGRQVhswXKElIaL7hVwUJAHqxHS2bZriLDNK9WqE1Lf6VRI1fJmE/UIaWB2KPcrYAbFn1yRkOpztSttVFWdZ054byDk8aYjE0bYlYsx1QmpbcHjjyq+gJXRVWuAkOpr9mhPVdm6vIdWJ6TUmz40pmpw9Mqk+RsIabCEx5lRBbNskqhPSPvh7kF5Q+EhJmX5rHFCbsbDQ4o4IIfSSfBGQtr3nLvPqBSYetVCzC2ElA7m73dlVGAxv95G0i4hL1T//L1bVNXgbZ3T822JkPZcU70LowYw+ageYW4n5Pl/5kDrYVWBugOwAUI++/fMt1YLuRd4N0vN5Nsi5CFnZpLW7KgAMWeJTU53JuS+6i75SGl+QPJfqizdW/yzKUKuYGORhpMHA2Jt6iT4hBohpNTwDsPmos4LwPDg1cx/12qIkCePYO+oADefgNMY/0s5+6BEJ7ScGiMUCjbLLYEbTqNqKpDjshnvPKtRQl6x+t6fKavlr7HxXr2gfnJPVcOEXD3D3kzegUstuT1OY6r452/m3jZuy31pap4wUs8OPyfTIRGcOUMzZlsMHXPu+c3DRWqJUKgfuN7+zBmhMkUTUpiqxj8iO8f83Hu20VhcSapFwkgj3Qhs1zutlxPL2Q4j7Y6ONVm+bjzXDgZ6S6b7p/8ATqaI3hps4cAAAAAASUVORK5CYII=</t>
  </si>
  <si>
    <t>Band</t>
  </si>
  <si>
    <t>#00b050</t>
  </si>
  <si>
    <t>01-10</t>
  </si>
  <si>
    <t>More than 10</t>
  </si>
  <si>
    <t>#ff0000</t>
  </si>
  <si>
    <t>#ffe100</t>
  </si>
  <si>
    <t>0</t>
  </si>
  <si>
    <t>Case 08</t>
  </si>
  <si>
    <t>Associate 1</t>
  </si>
  <si>
    <t>Case 09</t>
  </si>
  <si>
    <t>Associate 2</t>
  </si>
  <si>
    <t>Pakistan</t>
  </si>
  <si>
    <t>Singapore</t>
  </si>
  <si>
    <t>UK</t>
  </si>
  <si>
    <t>India</t>
  </si>
  <si>
    <t>Italy</t>
  </si>
  <si>
    <t>Middle East</t>
  </si>
  <si>
    <t>Sri Lanka</t>
  </si>
  <si>
    <t>City</t>
  </si>
  <si>
    <t>Sigiriya</t>
  </si>
  <si>
    <t>Ratnapura</t>
  </si>
  <si>
    <t>Kurunegala</t>
  </si>
  <si>
    <t>Minipe</t>
  </si>
  <si>
    <t>Puttalam</t>
  </si>
  <si>
    <t>Badulla</t>
  </si>
  <si>
    <t>Kandy</t>
  </si>
  <si>
    <t>https://www.freepnglogos.com/uploads/dot-png/file-location-dot-red-svg-wikipedia-0.png</t>
  </si>
  <si>
    <t>Colombo</t>
  </si>
  <si>
    <t>Jaffna</t>
  </si>
  <si>
    <t>Case 11</t>
  </si>
  <si>
    <t>Case 12</t>
  </si>
  <si>
    <t>Case 13</t>
  </si>
  <si>
    <t>Case 14</t>
  </si>
  <si>
    <t>Case 15</t>
  </si>
  <si>
    <t>ff0000</t>
  </si>
  <si>
    <t>https://i.dlpng.com/static/png/6751049_preview.png</t>
  </si>
  <si>
    <t>#000000</t>
  </si>
  <si>
    <t xml:space="preserve"> Ident</t>
  </si>
  <si>
    <t xml:space="preserve"> Latitude</t>
  </si>
  <si>
    <t xml:space="preserve"> Longitude</t>
  </si>
  <si>
    <t>Plane Image</t>
  </si>
  <si>
    <t>Plane Size</t>
  </si>
  <si>
    <t>Heading</t>
  </si>
  <si>
    <t>Destination.latitude_deg</t>
  </si>
  <si>
    <t>Destination.longitude_deg</t>
  </si>
  <si>
    <t>Origin.latitude_deg</t>
  </si>
  <si>
    <t>Origin.longitude_deg</t>
  </si>
  <si>
    <t>Filter</t>
  </si>
  <si>
    <t>Case 10</t>
  </si>
  <si>
    <t>Color</t>
  </si>
  <si>
    <t>Case 16</t>
  </si>
  <si>
    <t>https://bi.entution.com/sl/RedPeople.png</t>
  </si>
  <si>
    <t>Sort</t>
  </si>
  <si>
    <t>Case1</t>
  </si>
  <si>
    <t/>
  </si>
  <si>
    <t>Parent</t>
  </si>
  <si>
    <t xml:space="preserve">Tour guide associated with Italian team </t>
  </si>
  <si>
    <t>Tour Guide</t>
  </si>
  <si>
    <t>From Quarantine Centers</t>
  </si>
  <si>
    <t>Quarantine Centers</t>
  </si>
  <si>
    <t>Persons arrived from Italy</t>
  </si>
  <si>
    <t>Imported</t>
  </si>
  <si>
    <t>Case12</t>
  </si>
  <si>
    <t>Case17</t>
  </si>
  <si>
    <t>Case5</t>
  </si>
  <si>
    <t>Gem businessman arrived after European tour</t>
  </si>
  <si>
    <t>Gem Businessman</t>
  </si>
  <si>
    <t>Case2</t>
  </si>
  <si>
    <t>Case21</t>
  </si>
  <si>
    <t xml:space="preserve">Possible contact with affected persons in BIA </t>
  </si>
  <si>
    <t>Persons arrived from Middle East</t>
  </si>
  <si>
    <t>Person arrived from Singapore</t>
  </si>
  <si>
    <t>Persons arrived from India</t>
  </si>
  <si>
    <t>Person arrived from UK</t>
  </si>
  <si>
    <t>Case30</t>
  </si>
  <si>
    <t>Case34</t>
  </si>
  <si>
    <t>Tour guides associated with other foreign teams</t>
  </si>
  <si>
    <t>Other persons</t>
  </si>
  <si>
    <t>Local</t>
  </si>
  <si>
    <t>Case36</t>
  </si>
  <si>
    <t>Case45</t>
  </si>
  <si>
    <t>Case46</t>
  </si>
  <si>
    <t>Case47</t>
  </si>
  <si>
    <t>Case53</t>
  </si>
  <si>
    <t>Case54</t>
  </si>
  <si>
    <t>Case66</t>
  </si>
  <si>
    <t>Person arrived from Pakistan</t>
  </si>
  <si>
    <t>Pastor - Jaffna</t>
  </si>
  <si>
    <t>Infected from IDH</t>
  </si>
  <si>
    <t>Case83</t>
  </si>
  <si>
    <t>Sub Cluster</t>
  </si>
  <si>
    <t>Main Cluster</t>
  </si>
  <si>
    <t>Test</t>
  </si>
  <si>
    <t>#E68F96</t>
  </si>
  <si>
    <t>#A0A7D8</t>
  </si>
  <si>
    <t>#8db600</t>
  </si>
  <si>
    <t>Air Hostess arrived from UK-CS106-RF106</t>
  </si>
  <si>
    <t>Air Ticketing Agent-CS91-RF91</t>
  </si>
  <si>
    <t>Army (BIA)-CS73-RF73</t>
  </si>
  <si>
    <t>Army (Colonel)-CS92-RF92</t>
  </si>
  <si>
    <t>Army (Major SF)-CS23-RF23</t>
  </si>
  <si>
    <t>Arrived from Indonesia-CS161-RF161</t>
  </si>
  <si>
    <t>Arrived from Indonesia-CS170-RF170</t>
  </si>
  <si>
    <t>Arrived from Indonesia-CS176-RF176</t>
  </si>
  <si>
    <t>Arrived from Indonesia-CS180-RF180</t>
  </si>
  <si>
    <t>Arrived from Indonesia-CS181-RF181</t>
  </si>
  <si>
    <t>Arrived from South Korea-CS155-RF155</t>
  </si>
  <si>
    <t>Arrived from South Korea-CS166-RF166</t>
  </si>
  <si>
    <t>Arrived from Thailand (Bangkok)-CS165-RF165</t>
  </si>
  <si>
    <t>Arrived from UK-CS153-RF153</t>
  </si>
  <si>
    <t>Associate 10-CS213-RF213</t>
  </si>
  <si>
    <t>Associate 11-CS214-RF214</t>
  </si>
  <si>
    <t>Associate 12-CS215-RF215</t>
  </si>
  <si>
    <t>Associate 13-CS216-RF216</t>
  </si>
  <si>
    <t>Associate 1-CS145-RF145</t>
  </si>
  <si>
    <t>Associate 1-CS199-RF199</t>
  </si>
  <si>
    <t>Associate 2-CS200-RF200</t>
  </si>
  <si>
    <t>Associate 3-CS201-RF201</t>
  </si>
  <si>
    <t>Associate 4-CS202-RF202</t>
  </si>
  <si>
    <t>Associate 5-CS203-RF203</t>
  </si>
  <si>
    <t>Associate 6-CS204-RF204</t>
  </si>
  <si>
    <t>Associate 7-CS205-RF205</t>
  </si>
  <si>
    <t>Associate 8-CS211-RF211</t>
  </si>
  <si>
    <t>Associate 9-CS212-RF212</t>
  </si>
  <si>
    <t>Associate-CS206-RF206</t>
  </si>
  <si>
    <t>Associated 1 (Switzerland Pastor)-CS144-RF144</t>
  </si>
  <si>
    <t>Boy Friend-CS67-RF67</t>
  </si>
  <si>
    <t>Brother-CS101-RF101</t>
  </si>
  <si>
    <t>Brother-CS130-RF130</t>
  </si>
  <si>
    <t>Business Partner-CS17-RF17</t>
  </si>
  <si>
    <t>Cancer Patient (Maharagama CH)-CS163-RF163</t>
  </si>
  <si>
    <t>Cancer Patient (Maharagama CH)-CS164-RF164</t>
  </si>
  <si>
    <t>Close Associate-CS219-RF219</t>
  </si>
  <si>
    <t>Close Associate-CS62-RF62</t>
  </si>
  <si>
    <t>Daughter-CS110-RF110</t>
  </si>
  <si>
    <t>Daughter-CS168-RF168</t>
  </si>
  <si>
    <t>Daughter-CS182-RF182</t>
  </si>
  <si>
    <t>Daughter-CS54-RF54</t>
  </si>
  <si>
    <t>Daughter-CS58-RF58</t>
  </si>
  <si>
    <t>Daughter-CS7-RF7</t>
  </si>
  <si>
    <t>Daughter-CS89-RF89</t>
  </si>
  <si>
    <t>Daughter-CS94-RF94</t>
  </si>
  <si>
    <t>Daughter-in-law-CS124-RF124</t>
  </si>
  <si>
    <t>Doctor (IDH)-CS82-RF82</t>
  </si>
  <si>
    <t>Doctor-CS64-RF64</t>
  </si>
  <si>
    <t>Driver  (German Team 1 )-CS49-RF49</t>
  </si>
  <si>
    <t>Drug Addict-CS174-RF174</t>
  </si>
  <si>
    <t>Father in law-CS121-RF121</t>
  </si>
  <si>
    <t>Father-CS111-RF111</t>
  </si>
  <si>
    <t>Father-CS27-RF27</t>
  </si>
  <si>
    <t>Father-CS84-RF84</t>
  </si>
  <si>
    <t>Father-in-law-CS127-RF127</t>
  </si>
  <si>
    <t>French (From Dubai)-CS44-RF44</t>
  </si>
  <si>
    <t>Friend 10-CS232-RF232</t>
  </si>
  <si>
    <t>Friend 1-CS190-RF190</t>
  </si>
  <si>
    <t>Friend 2-CS191-RF191</t>
  </si>
  <si>
    <t>Friend 3-CS192-RF192</t>
  </si>
  <si>
    <t>Friend 4-CS193-RF193</t>
  </si>
  <si>
    <t>Friend 5-CS194-RF194</t>
  </si>
  <si>
    <t>Friend 6-CS207-RF207</t>
  </si>
  <si>
    <t>Friend 7-CS229-RF229</t>
  </si>
  <si>
    <t>Friend 8-CS230-RF230</t>
  </si>
  <si>
    <t>Friend 9-CS231-RF231</t>
  </si>
  <si>
    <t>Friend-CS196-RF196</t>
  </si>
  <si>
    <t>From (USA)-CS97-RF97</t>
  </si>
  <si>
    <t>From Dubai-CS103-RF103</t>
  </si>
  <si>
    <t>From Dubai-CS24-RF24</t>
  </si>
  <si>
    <t>From Dubai-CS86-RF86</t>
  </si>
  <si>
    <t>From India (Chennai)-CS107-RF107</t>
  </si>
  <si>
    <t>From India (Chennai)-CS109-RF109</t>
  </si>
  <si>
    <t>From India (Chennai)-CS32-RF32</t>
  </si>
  <si>
    <t>From India (Indonesia)-CS108-RF108</t>
  </si>
  <si>
    <t>From India-CS104-RF104</t>
  </si>
  <si>
    <t>From India-CS36-RF36</t>
  </si>
  <si>
    <t>From Italy-CS10-RF10</t>
  </si>
  <si>
    <t>From Italy-CS11-RF11</t>
  </si>
  <si>
    <t>From Italy-CS12-RF12</t>
  </si>
  <si>
    <t>From Italy-CS13-RF13</t>
  </si>
  <si>
    <t>From Italy-CS14-RF14</t>
  </si>
  <si>
    <t>From Italy-CS15-RF15</t>
  </si>
  <si>
    <t>From Italy-CS16-RF16</t>
  </si>
  <si>
    <t>From Italy-CS178-RF178</t>
  </si>
  <si>
    <t>From Italy-CS179-RF179</t>
  </si>
  <si>
    <t>From Italy-CS185-RF185</t>
  </si>
  <si>
    <t>From Italy-CS18-RF18</t>
  </si>
  <si>
    <t>From Italy-CS19-RF19</t>
  </si>
  <si>
    <t>From Italy-CS20-RF20</t>
  </si>
  <si>
    <t>From Italy-CS21-RF21</t>
  </si>
  <si>
    <t>From Italy-CS22-RF22</t>
  </si>
  <si>
    <t>From Italy-CS39-RF39</t>
  </si>
  <si>
    <t>From Italy-CS3-RF3</t>
  </si>
  <si>
    <t>From Italy-CS40-RF40</t>
  </si>
  <si>
    <t>From Italy-CS42-RF42</t>
  </si>
  <si>
    <t>From Italy-CS43-RF43</t>
  </si>
  <si>
    <t>From Italy-CS45-RF45</t>
  </si>
  <si>
    <t>From Italy-CS46-RF46</t>
  </si>
  <si>
    <t>From Italy-CS4-RF4</t>
  </si>
  <si>
    <t>From Italy-CS52-RF52</t>
  </si>
  <si>
    <t>From Italy-CS63-RF63</t>
  </si>
  <si>
    <t>From Italy-CS65-RF65</t>
  </si>
  <si>
    <t>From Italy-CS69-RF69</t>
  </si>
  <si>
    <t>From Italy-CS6-RF6</t>
  </si>
  <si>
    <t>From Italy-CS70-RF70</t>
  </si>
  <si>
    <t>From Italy-CS71-RF71</t>
  </si>
  <si>
    <t>From Italy-CS72-RF72</t>
  </si>
  <si>
    <t>From Italy-CS74-RF74</t>
  </si>
  <si>
    <t>From Italy-CS75-RF75</t>
  </si>
  <si>
    <t>From Italy-CS76-RF76</t>
  </si>
  <si>
    <t>From Italy-CS8-RF8</t>
  </si>
  <si>
    <t>From Italy-CS98-RF98</t>
  </si>
  <si>
    <t>From Italy-CS99-RF99</t>
  </si>
  <si>
    <t>From Italy-CS9-RF9</t>
  </si>
  <si>
    <t>From Pakistan-CS66-RF66</t>
  </si>
  <si>
    <t>From Qatar-CS188-RF188</t>
  </si>
  <si>
    <t>From Qatar-CS31-RF31</t>
  </si>
  <si>
    <t>From UK (Doctor)-CS80-RF80</t>
  </si>
  <si>
    <t>From UK-CS29-RF29</t>
  </si>
  <si>
    <t>From UK-CS68-RF68</t>
  </si>
  <si>
    <t>From UK-CS77-RF77</t>
  </si>
  <si>
    <t>Gem Businessman (Belgium)-CS116-RF116</t>
  </si>
  <si>
    <t>Gem Businessman-CS30-RF30</t>
  </si>
  <si>
    <t>Gem Businessman-CS5-RF5</t>
  </si>
  <si>
    <t>Granddaughter-CS183-RF183</t>
  </si>
  <si>
    <t>Granddaughter-CS184-RF184</t>
  </si>
  <si>
    <t>Grandson-CS119-RF119</t>
  </si>
  <si>
    <t>Grandson-CS149-RF149</t>
  </si>
  <si>
    <t>Grandson-CS167-RF167</t>
  </si>
  <si>
    <t>Guide (French Team)-CS83-RF83</t>
  </si>
  <si>
    <t>Guide (German Team 1)-CS34-RF34</t>
  </si>
  <si>
    <t>Guide (German Team2 )-CS38-RF38</t>
  </si>
  <si>
    <t>Guide (Italian Team)-CS1-RF1</t>
  </si>
  <si>
    <t>Guide (UK Team 1)-CS81-RF81</t>
  </si>
  <si>
    <t>Guide (UK Team 2)-CS131-RF131</t>
  </si>
  <si>
    <t>Guide (UK, Fre &amp; Aus Team)-CS48-RF48</t>
  </si>
  <si>
    <t>Hotel Chef-CS61-RF61</t>
  </si>
  <si>
    <t>Husband-CS59-RF59</t>
  </si>
  <si>
    <t>Husband-CS95-RF95</t>
  </si>
  <si>
    <t>Indian (via Kerala)-CS28-RF28</t>
  </si>
  <si>
    <t>Jaffna Church-CS79-RF79</t>
  </si>
  <si>
    <t>Medical Assistant (BIA)-CS37-RF37</t>
  </si>
  <si>
    <t>Met families came from Italy-CS53-RF53</t>
  </si>
  <si>
    <t>Minor employee Abans (BIA)-CS177-RF177</t>
  </si>
  <si>
    <t>Minor employee Abans (BIA)-CS220-RF220</t>
  </si>
  <si>
    <t>Mother (Sub PM Atalugama)-CS129-RF129</t>
  </si>
  <si>
    <t>Mother in law-CS142-RF142</t>
  </si>
  <si>
    <t>Mother of a new born baby-CS152-RF152</t>
  </si>
  <si>
    <t>Mother of a SL Airline Staff-CS113-RF113</t>
  </si>
  <si>
    <t>Mother’s Sister -CS197-RF197</t>
  </si>
  <si>
    <t>Mother-CS102-RF102</t>
  </si>
  <si>
    <t>Mother-CS187-RF187</t>
  </si>
  <si>
    <t>Mother-CS55-RF55</t>
  </si>
  <si>
    <t>Mother-CS85-RF85</t>
  </si>
  <si>
    <t>Mother-CS87-RF87</t>
  </si>
  <si>
    <t>Mother-in-law-CS128-RF128</t>
  </si>
  <si>
    <t>Nephew-CS148-RF148</t>
  </si>
  <si>
    <t>Nurse (JPR)-CS209-RF209</t>
  </si>
  <si>
    <t>Nurse (KDU)-CS93-RF93</t>
  </si>
  <si>
    <t>Pilot-CS26-RF26</t>
  </si>
  <si>
    <t>QC- Puttalam Zahira College - 10-CS141-RF141</t>
  </si>
  <si>
    <t>QC- Puttalam Zahira College - 11-CS162-RF162</t>
  </si>
  <si>
    <t>QC- Puttalam Zahira College - 12-CS171-RF171</t>
  </si>
  <si>
    <t>QC- Puttalam Zahira College - 13-CS172-RF172</t>
  </si>
  <si>
    <t>QC- Puttalam Zahira College - 14-CS173-RF173</t>
  </si>
  <si>
    <t>QC- Puttalam Zahira College - 1-CS132-RF132</t>
  </si>
  <si>
    <t>QC- Puttalam Zahira College - 2-CS133-RF133</t>
  </si>
  <si>
    <t>QC- Puttalam Zahira College - 3-CS134-RF134</t>
  </si>
  <si>
    <t>QC- Puttalam Zahira College - 4-CS135-RF135</t>
  </si>
  <si>
    <t>QC- Puttalam Zahira College - 5-CS136-RF136</t>
  </si>
  <si>
    <t>QC- Puttalam Zahira College - 6-CS137-RF137</t>
  </si>
  <si>
    <t>QC- Puttalam Zahira College - 7-CS138-RF138</t>
  </si>
  <si>
    <t>QC- Puttalam Zahira College - 8-CS139-RF139</t>
  </si>
  <si>
    <t>QC- Puttalam Zahira College - 9-CS140-RF140</t>
  </si>
  <si>
    <t>Relative 1 (Switzerland Pastor)-CS146-RF146</t>
  </si>
  <si>
    <t>Relative 10 (Switzerland Pastor)-CS225-RF225</t>
  </si>
  <si>
    <t>Relative 11 (Switzerland Pastor)-CS226-RF226</t>
  </si>
  <si>
    <t>Relative 12 (Switzerland Pastor)-CS227-RF227</t>
  </si>
  <si>
    <t>Relative 13 (Switzerland Pastor)-CS228-RF228</t>
  </si>
  <si>
    <t>Relative 2 (Switzerland Pastor)-CS147-RF147</t>
  </si>
  <si>
    <t>Relative 3 (Switzerland Pastor)-CS156-RF156</t>
  </si>
  <si>
    <t>Relative 4 (Switzerland Pastor)-CS157-RF157</t>
  </si>
  <si>
    <t>Relative 5 (Switzerland Pastor)-CS158-RF158</t>
  </si>
  <si>
    <t>Relative 6 (Switzerland Pastor)-CS221-RF221</t>
  </si>
  <si>
    <t>Relative 7 (Switzerland Pastor)-CS222-RF222</t>
  </si>
  <si>
    <t>Relative 8 (Switzerland Pastor)-CS223-RF223</t>
  </si>
  <si>
    <t>Relative 9 (Switzerland Pastor)-CS224-RF224</t>
  </si>
  <si>
    <t>Room Mate-CS2-RF2</t>
  </si>
  <si>
    <t>Sister in Law-CS217-RF217</t>
  </si>
  <si>
    <t>Sister-CS88-RF88</t>
  </si>
  <si>
    <t>Son (From Italy)-CS41-RF41</t>
  </si>
  <si>
    <t>Son from USA-CS78-RF78</t>
  </si>
  <si>
    <t>Son-CS117-RF117</t>
  </si>
  <si>
    <t>Son-CS118-RF118</t>
  </si>
  <si>
    <t>Son-CS123-RF123</t>
  </si>
  <si>
    <t>Son-CS126-RF126</t>
  </si>
  <si>
    <t>Son-CS150-RF150</t>
  </si>
  <si>
    <t>Son-CS160-RF160</t>
  </si>
  <si>
    <t>Son-CS186-RF186</t>
  </si>
  <si>
    <t>Son-CS218-RF218</t>
  </si>
  <si>
    <t>Son-CS25-RF25</t>
  </si>
  <si>
    <t>Son-CS60-RF60</t>
  </si>
  <si>
    <t>Son-CS96-RF96</t>
  </si>
  <si>
    <t>Spouse-CS33-RF33</t>
  </si>
  <si>
    <t>Student Nurse-CS35-RF35</t>
  </si>
  <si>
    <t>Supervisor of cleaning staff-CS208-RF208</t>
  </si>
  <si>
    <t>Teacher (Pregnant)-CS90-RF90</t>
  </si>
  <si>
    <t>Textile Dealer (Indian)-CS143-RF143</t>
  </si>
  <si>
    <t>Tour Guide-CS154-RF154</t>
  </si>
  <si>
    <t>Tour Guide-CS50-RF50</t>
  </si>
  <si>
    <t>Visited few Medical Centers-CS169-RF169</t>
  </si>
  <si>
    <t>Visited few Medical Centers-CS175-RF175</t>
  </si>
  <si>
    <t>Went to Asiri Hospital-CS105-RF105</t>
  </si>
  <si>
    <t>Went to Asiri Hospital-CS47-RF47</t>
  </si>
  <si>
    <t>Wife of a Hotel Room Boy-CS100-RF100</t>
  </si>
  <si>
    <t>Wife-CS112-RF112</t>
  </si>
  <si>
    <t>Wife-CS115-RF115</t>
  </si>
  <si>
    <t>Wife-CS122-RF122</t>
  </si>
  <si>
    <t>Wife-CS125-RF125</t>
  </si>
  <si>
    <t>Wife-CS151-RF151</t>
  </si>
  <si>
    <t>Wife-CS159-RF159</t>
  </si>
  <si>
    <t>Wife-CS189-RF189</t>
  </si>
  <si>
    <t>Wife-CS195-RF195</t>
  </si>
  <si>
    <t>Wife-CS198-RF198</t>
  </si>
  <si>
    <t>Wife-CS51-RF51</t>
  </si>
  <si>
    <t>Wife-CS56-RF56</t>
  </si>
  <si>
    <t>Wife-CS57-RF57</t>
  </si>
  <si>
    <t>Yet to be identified-CS114-RF114</t>
  </si>
  <si>
    <t>Yet to be identified-CS120-RF120</t>
  </si>
  <si>
    <t>Younger Sister-CS210-RF210</t>
  </si>
  <si>
    <t>Contacted with unknown foreigners</t>
  </si>
  <si>
    <t>Possible contact with affected persons in BIA , Quarantine Centers and Hospitals</t>
  </si>
  <si>
    <t>Person arrived from Indonesia</t>
  </si>
  <si>
    <t>Persons arrived from South Korea</t>
  </si>
  <si>
    <t>Person arrived from Thailand</t>
  </si>
  <si>
    <t>Contacted with a person arrived from Belgium</t>
  </si>
  <si>
    <t>Contacted with a person arrived from Switzerland</t>
  </si>
  <si>
    <t>Contacted with a person arrived from India</t>
  </si>
  <si>
    <t>Tour guide associated with Italian team</t>
  </si>
  <si>
    <t>Contacted with a person arrived from USA</t>
  </si>
  <si>
    <t>Quarantine Center Puttalam Zahira College</t>
  </si>
  <si>
    <t>Category (Status)</t>
  </si>
  <si>
    <t>Recovered</t>
  </si>
  <si>
    <t>Associated 2 (Switzerland Pastor)-CS235-RF235</t>
  </si>
  <si>
    <t>Associated 3 (Switzerland Pastor)-CS236-RF236</t>
  </si>
  <si>
    <t>From India (New Delhi-Dambadiwa)-CS237-RF237</t>
  </si>
  <si>
    <t>Niece-CS234-RF234</t>
  </si>
  <si>
    <t>Sister-CS233-RF233</t>
  </si>
  <si>
    <t>Blue</t>
  </si>
  <si>
    <t>https://bi.entution.com/sl/BlueDot.png</t>
  </si>
  <si>
    <t>Green</t>
  </si>
  <si>
    <t>https://bi.entution.com/sl/GreenDot.png</t>
  </si>
  <si>
    <t>Red</t>
  </si>
  <si>
    <t>https://bi.entution.com/sl/RedDot.png</t>
  </si>
  <si>
    <t>Order</t>
  </si>
  <si>
    <t>Beruwala</t>
  </si>
  <si>
    <t>Moneragala</t>
  </si>
  <si>
    <t>Akurana</t>
  </si>
  <si>
    <t>Mathugama</t>
  </si>
  <si>
    <t>Akuressa</t>
  </si>
  <si>
    <t>Dehiwala</t>
  </si>
  <si>
    <t>Ja-ela</t>
  </si>
  <si>
    <t>Wennappuwa</t>
  </si>
  <si>
    <t>Bandaragama</t>
  </si>
  <si>
    <t>Rathmalana</t>
  </si>
  <si>
    <t>Negombo</t>
  </si>
  <si>
    <t>Habaraduwa</t>
  </si>
  <si>
    <t>Galle Four Gravets</t>
  </si>
  <si>
    <t>Welimada</t>
  </si>
  <si>
    <t>Kalutara</t>
  </si>
  <si>
    <t>Kelaniya</t>
  </si>
  <si>
    <t>Kuliyapitiya East</t>
  </si>
  <si>
    <t>Alawwa</t>
  </si>
  <si>
    <t>Yatiyanthota</t>
  </si>
  <si>
    <t>Dankotuwa</t>
  </si>
  <si>
    <t>Moratuwa</t>
  </si>
  <si>
    <t>Gampaha</t>
  </si>
  <si>
    <t>Minuwangoda</t>
  </si>
  <si>
    <t>Kaduwela</t>
  </si>
  <si>
    <t>Wattala</t>
  </si>
  <si>
    <t>Pannala</t>
  </si>
  <si>
    <t>Chilaw</t>
  </si>
  <si>
    <t>Polgahawela</t>
  </si>
  <si>
    <t>Akkaraipattu</t>
  </si>
  <si>
    <t>Manmunai North</t>
  </si>
  <si>
    <t>Bandarawela</t>
  </si>
  <si>
    <t>Warakapola</t>
  </si>
  <si>
    <t>Matara Four Gravets</t>
  </si>
  <si>
    <t>Vavuniya</t>
  </si>
  <si>
    <t>Panadura</t>
  </si>
  <si>
    <t>Daughter-CS239-RF239</t>
  </si>
  <si>
    <t>Daughter-CS240-RF240</t>
  </si>
  <si>
    <t>Husband-CS242-RF242</t>
  </si>
  <si>
    <t>Son-CS241-RF241</t>
  </si>
  <si>
    <t>Son-CS243-RF243</t>
  </si>
  <si>
    <t>Wife-CS238-RF238</t>
  </si>
  <si>
    <t>Imported Cluster</t>
  </si>
  <si>
    <t>Local Cluster</t>
  </si>
  <si>
    <t>Gem Businessman Cluster</t>
  </si>
  <si>
    <t>Tour Guide Cluster</t>
  </si>
  <si>
    <t>Valikamam South-West (Sandili*</t>
  </si>
  <si>
    <t>Nallur</t>
  </si>
  <si>
    <t>Valikamam South (Uduvil)</t>
  </si>
  <si>
    <t>Death</t>
  </si>
  <si>
    <t>Neighbour 9-CS256-RF256</t>
  </si>
  <si>
    <t>Neighbour 8-CS255-RF255</t>
  </si>
  <si>
    <t>Neighbour 7-CS254-RF254</t>
  </si>
  <si>
    <t>Neighbour 6-CS253-RF253</t>
  </si>
  <si>
    <t>Neighbour 5-CS252-RF252</t>
  </si>
  <si>
    <t>Neighbour 4-CS251-RF251</t>
  </si>
  <si>
    <t>Neighbour 3-CS250-RF250</t>
  </si>
  <si>
    <t>Neighbour 2-CS249-RF249</t>
  </si>
  <si>
    <t>Neighbour 21-CS268-RF268</t>
  </si>
  <si>
    <t>Neighbour 20-CS267-RF267</t>
  </si>
  <si>
    <t>Neighbour 1-CS248-RF248</t>
  </si>
  <si>
    <t>Neighbour 19-CS266-RF266</t>
  </si>
  <si>
    <t>Neighbour 18-CS265-RF265</t>
  </si>
  <si>
    <t>Neighbour 17-CS264-RF264</t>
  </si>
  <si>
    <t>Neighbour 16-CS263-RF263</t>
  </si>
  <si>
    <t>Neighbour 15-CS262-RF262</t>
  </si>
  <si>
    <t>Neighbour 14-CS261-RF261</t>
  </si>
  <si>
    <t>Neighbour 13-CS260-RF260</t>
  </si>
  <si>
    <t>Neighbour 12-CS259-RF259</t>
  </si>
  <si>
    <t>Neighbour 11-CS258-RF258</t>
  </si>
  <si>
    <t>Neighbour 10-CS257-RF257</t>
  </si>
  <si>
    <t>Minor employee Abans (BIA)-CS247-RF247</t>
  </si>
  <si>
    <t>Granddaughter-CS269-RF269</t>
  </si>
  <si>
    <t>Friend 13-CS246-RF246</t>
  </si>
  <si>
    <t>Friend 12-CS245-RF245</t>
  </si>
  <si>
    <t>Friend 11-CS244-RF244</t>
  </si>
  <si>
    <t>Associate-CS270-RF270</t>
  </si>
  <si>
    <t>Active</t>
  </si>
  <si>
    <t>Car Sale Owner-CS303-RF303</t>
  </si>
  <si>
    <t>Fish Trader-CS302-RF302</t>
  </si>
  <si>
    <t>Neighbour 22-CS271-RF271</t>
  </si>
  <si>
    <t>Neighbour 23-CS272-RF272</t>
  </si>
  <si>
    <t>Neighbour 24-CS273-RF273</t>
  </si>
  <si>
    <t>Neighbour 25-CS274-RF274</t>
  </si>
  <si>
    <t>Neighbour 26-CS275-RF275</t>
  </si>
  <si>
    <t>Neighbour 27-CS276-RF276</t>
  </si>
  <si>
    <t>Neighbour 28-CS277-RF277</t>
  </si>
  <si>
    <t>Neighbour 29-CS278-RF278</t>
  </si>
  <si>
    <t>Neighbour 30-CS279-RF279</t>
  </si>
  <si>
    <t>Neighbour 31-CS280-RF280</t>
  </si>
  <si>
    <t>Neighbour 32-CS281-RF281</t>
  </si>
  <si>
    <t>Neighbour 33-CS282-RF282</t>
  </si>
  <si>
    <t>Neighbour 34-CS283-RF283</t>
  </si>
  <si>
    <t>Neighbour 35-CS284-RF284</t>
  </si>
  <si>
    <t>Neighbour 36-CS285-RF285</t>
  </si>
  <si>
    <t>Neighbour 37-CS286-RF286</t>
  </si>
  <si>
    <t>Neighbour 38-CS287-RF287</t>
  </si>
  <si>
    <t>Neighbour 39-CS288-RF288</t>
  </si>
  <si>
    <t>Neighbour 40-CS289-RF289</t>
  </si>
  <si>
    <t>Neighbour 41-CS290-RF290</t>
  </si>
  <si>
    <t>Neighbour 42-CS291-RF291</t>
  </si>
  <si>
    <t>Neighbour 43-CS292-RF292</t>
  </si>
  <si>
    <t>Neighbour 44-CS293-RF293</t>
  </si>
  <si>
    <t>Neighbour 45-CS294-RF294</t>
  </si>
  <si>
    <t>Neighbour 46-CS295-RF295</t>
  </si>
  <si>
    <t>Neighbour 47-CS296-RF296</t>
  </si>
  <si>
    <t>Neighbour 48-CS297-RF297</t>
  </si>
  <si>
    <t>Neighbour 49-CS298-RF298</t>
  </si>
  <si>
    <t>Neighbour 50-CS299-RF299</t>
  </si>
  <si>
    <t>Neighbour 51-CS300-RF300</t>
  </si>
  <si>
    <t>Neighbour 52-CS301-RF301</t>
  </si>
  <si>
    <t>Contacted with a person arrived from Australia</t>
  </si>
  <si>
    <t>Associate 1-CS304-RF304</t>
  </si>
  <si>
    <t>Associate 2-CS307-RF307</t>
  </si>
  <si>
    <t>Close Associate-CS309-RF309</t>
  </si>
  <si>
    <t>Neighbour 53-CS305-RF305</t>
  </si>
  <si>
    <t>Neighbour 54-CS306-RF306</t>
  </si>
  <si>
    <t>Trishaw Driver -CS308-RF308</t>
  </si>
  <si>
    <t>https://bi.entution.com/sl/PublicDashboard/1.png</t>
  </si>
  <si>
    <t>https://bi.entution.com/sl/PublicDashboard/2.png</t>
  </si>
  <si>
    <t>https://bi.entution.com/sl/PublicDashboard/3.jpg</t>
  </si>
  <si>
    <t>https://bi.entution.com/sl/PublicDashboard/4.jpg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</si>
</sst>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A0A7D8"/>
        <bgColor indexed="64"/>
      </patternFill>
    </fill>
    <fill>
      <patternFill patternType="solid">
        <fgColor rgb="FFE68F9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 applyProtection="1"/>
    <xf numFmtId="22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/>
    <xf numFmtId="22" fontId="0" fillId="0" borderId="1" xfId="0" applyNumberFormat="1" applyBorder="1"/>
    <xf numFmtId="0" fontId="2" fillId="0" borderId="0" xfId="0" applyFont="1"/>
    <xf numFmtId="18" fontId="0" fillId="0" borderId="0" xfId="0" applyNumberFormat="1" applyFill="1" applyBorder="1"/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2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49" fontId="0" fillId="0" borderId="0" xfId="0" applyNumberFormat="1" applyBorder="1"/>
    <xf numFmtId="49" fontId="0" fillId="0" borderId="0" xfId="0" applyNumberFormat="1"/>
    <xf numFmtId="0" fontId="0" fillId="0" borderId="0" xfId="0" applyNumberFormat="1" applyBorder="1"/>
    <xf numFmtId="0" fontId="0" fillId="0" borderId="0" xfId="0" applyNumberFormat="1"/>
    <xf numFmtId="0" fontId="3" fillId="2" borderId="2" xfId="0" applyFont="1" applyFill="1" applyBorder="1"/>
    <xf numFmtId="0" fontId="0" fillId="0" borderId="0" xfId="0" applyBorder="1" applyAlignment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9"/>
  <sheetViews>
    <sheetView zoomScale="80" zoomScaleNormal="80" workbookViewId="0">
      <selection activeCell="D24" sqref="D24:E24"/>
    </sheetView>
  </sheetViews>
  <sheetFormatPr defaultRowHeight="15" x14ac:dyDescent="0.25"/>
  <cols>
    <col min="1" max="1" width="12.140625" customWidth="1"/>
    <col min="2" max="2" width="12" customWidth="1"/>
    <col min="3" max="3" width="17.7109375" bestFit="1" customWidth="1"/>
    <col min="4" max="4" width="9.5703125" bestFit="1" customWidth="1"/>
    <col min="5" max="5" width="21.7109375" bestFit="1" customWidth="1"/>
    <col min="6" max="6" width="12.5703125" bestFit="1" customWidth="1"/>
    <col min="7" max="7" width="16.85546875" bestFit="1" customWidth="1"/>
    <col min="8" max="8" width="16.85546875" customWidth="1"/>
    <col min="9" max="9" width="14.140625" customWidth="1"/>
    <col min="10" max="10" width="92.85546875" bestFit="1" customWidth="1"/>
  </cols>
  <sheetData>
    <row r="1" spans="1:10" x14ac:dyDescent="0.25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7</v>
      </c>
      <c r="G1" s="1" t="s">
        <v>8</v>
      </c>
      <c r="H1" s="1" t="s">
        <v>35</v>
      </c>
      <c r="I1" s="1" t="s">
        <v>17</v>
      </c>
      <c r="J1" s="1" t="s">
        <v>4</v>
      </c>
    </row>
    <row r="2" spans="1:10" hidden="1" x14ac:dyDescent="0.25">
      <c r="A2" t="s">
        <v>5</v>
      </c>
      <c r="C2" s="2">
        <f ca="1">TODAY()</f>
        <v>43946</v>
      </c>
      <c r="D2">
        <v>6.9218335</v>
      </c>
      <c r="E2">
        <v>79.786164799999995</v>
      </c>
      <c r="F2">
        <f t="shared" ref="F2:F29" ca="1" si="0">RANDBETWEEN(0,50)</f>
        <v>2</v>
      </c>
      <c r="G2" s="7" t="s">
        <v>51</v>
      </c>
      <c r="H2" s="9" t="s">
        <v>44</v>
      </c>
      <c r="I2" s="4" t="s">
        <v>44</v>
      </c>
      <c r="J2" t="s">
        <v>43</v>
      </c>
    </row>
    <row r="3" spans="1:10" hidden="1" x14ac:dyDescent="0.25">
      <c r="A3" t="s">
        <v>5</v>
      </c>
      <c r="C3" s="2">
        <f ca="1">TODAY()-1</f>
        <v>43945</v>
      </c>
      <c r="D3" s="3">
        <v>5.9947419999999996</v>
      </c>
      <c r="E3">
        <v>80.268289999999993</v>
      </c>
      <c r="F3">
        <f t="shared" ca="1" si="0"/>
        <v>48</v>
      </c>
      <c r="G3" s="7" t="s">
        <v>51</v>
      </c>
      <c r="H3" s="6" t="s">
        <v>36</v>
      </c>
      <c r="I3" s="4" t="s">
        <v>44</v>
      </c>
      <c r="J3" t="s">
        <v>43</v>
      </c>
    </row>
    <row r="4" spans="1:10" hidden="1" x14ac:dyDescent="0.25">
      <c r="A4" t="s">
        <v>9</v>
      </c>
      <c r="C4" s="2">
        <f ca="1">TODAY()</f>
        <v>43946</v>
      </c>
      <c r="D4">
        <v>6.9218335</v>
      </c>
      <c r="E4">
        <v>79.786164799999995</v>
      </c>
      <c r="F4">
        <f t="shared" ca="1" si="0"/>
        <v>13</v>
      </c>
      <c r="G4" s="7" t="s">
        <v>51</v>
      </c>
      <c r="H4" s="9" t="s">
        <v>44</v>
      </c>
      <c r="I4" s="4" t="s">
        <v>44</v>
      </c>
      <c r="J4" t="s">
        <v>43</v>
      </c>
    </row>
    <row r="5" spans="1:10" hidden="1" x14ac:dyDescent="0.25">
      <c r="A5" t="s">
        <v>9</v>
      </c>
      <c r="C5" s="2">
        <f ca="1">TODAY()-1</f>
        <v>43945</v>
      </c>
      <c r="D5" s="3">
        <v>6.7168596999999997</v>
      </c>
      <c r="E5">
        <v>80.335120399999994</v>
      </c>
      <c r="F5">
        <f t="shared" ca="1" si="0"/>
        <v>14</v>
      </c>
      <c r="G5" s="7" t="s">
        <v>51</v>
      </c>
      <c r="H5" s="9" t="s">
        <v>37</v>
      </c>
      <c r="I5" s="4" t="s">
        <v>44</v>
      </c>
      <c r="J5" t="s">
        <v>43</v>
      </c>
    </row>
    <row r="6" spans="1:10" hidden="1" x14ac:dyDescent="0.25">
      <c r="A6" t="s">
        <v>10</v>
      </c>
      <c r="C6" s="2">
        <f ca="1">TODAY()</f>
        <v>43946</v>
      </c>
      <c r="D6">
        <v>6.9218335</v>
      </c>
      <c r="E6">
        <v>79.786164799999995</v>
      </c>
      <c r="F6">
        <f t="shared" ca="1" si="0"/>
        <v>5</v>
      </c>
      <c r="G6" s="7" t="s">
        <v>51</v>
      </c>
      <c r="H6" s="9" t="s">
        <v>44</v>
      </c>
      <c r="I6" s="4" t="s">
        <v>44</v>
      </c>
      <c r="J6" t="s">
        <v>43</v>
      </c>
    </row>
    <row r="7" spans="1:10" hidden="1" x14ac:dyDescent="0.25">
      <c r="A7" t="s">
        <v>10</v>
      </c>
      <c r="C7" s="2">
        <f ca="1">TODAY()-1</f>
        <v>43945</v>
      </c>
      <c r="D7" s="3">
        <v>7.4807040999999996</v>
      </c>
      <c r="E7">
        <v>80.322760700000003</v>
      </c>
      <c r="F7">
        <f t="shared" ca="1" si="0"/>
        <v>7</v>
      </c>
      <c r="G7" s="7" t="s">
        <v>51</v>
      </c>
      <c r="H7" s="9" t="s">
        <v>38</v>
      </c>
      <c r="I7" s="4" t="s">
        <v>44</v>
      </c>
      <c r="J7" t="s">
        <v>43</v>
      </c>
    </row>
    <row r="8" spans="1:10" hidden="1" x14ac:dyDescent="0.25">
      <c r="A8" t="s">
        <v>12</v>
      </c>
      <c r="C8" s="2">
        <f ca="1">TODAY()</f>
        <v>43946</v>
      </c>
      <c r="D8">
        <v>6.9218335</v>
      </c>
      <c r="E8">
        <v>79.786164799999995</v>
      </c>
      <c r="F8">
        <f t="shared" ca="1" si="0"/>
        <v>34</v>
      </c>
      <c r="G8" s="7" t="s">
        <v>51</v>
      </c>
      <c r="H8" s="9" t="s">
        <v>44</v>
      </c>
      <c r="I8" s="4" t="s">
        <v>44</v>
      </c>
      <c r="J8" t="s">
        <v>43</v>
      </c>
    </row>
    <row r="9" spans="1:10" hidden="1" x14ac:dyDescent="0.25">
      <c r="A9" t="s">
        <v>12</v>
      </c>
      <c r="C9" s="2">
        <f ca="1">TODAY()-1</f>
        <v>43945</v>
      </c>
      <c r="D9" s="3">
        <v>7.4210928999999997</v>
      </c>
      <c r="E9">
        <v>80.873352699999998</v>
      </c>
      <c r="F9">
        <f t="shared" ca="1" si="0"/>
        <v>39</v>
      </c>
      <c r="G9" s="7" t="s">
        <v>51</v>
      </c>
      <c r="H9" s="9" t="s">
        <v>39</v>
      </c>
      <c r="I9" s="4" t="s">
        <v>44</v>
      </c>
      <c r="J9" t="s">
        <v>43</v>
      </c>
    </row>
    <row r="10" spans="1:10" hidden="1" x14ac:dyDescent="0.25">
      <c r="A10" t="s">
        <v>13</v>
      </c>
      <c r="C10" s="2">
        <f ca="1">TODAY()</f>
        <v>43946</v>
      </c>
      <c r="D10">
        <v>6.9218335</v>
      </c>
      <c r="E10">
        <v>79.786164799999995</v>
      </c>
      <c r="F10">
        <f t="shared" ca="1" si="0"/>
        <v>19</v>
      </c>
      <c r="G10" s="7" t="s">
        <v>51</v>
      </c>
      <c r="H10" s="9" t="s">
        <v>44</v>
      </c>
      <c r="I10" s="4" t="s">
        <v>44</v>
      </c>
      <c r="J10" t="s">
        <v>43</v>
      </c>
    </row>
    <row r="11" spans="1:10" hidden="1" x14ac:dyDescent="0.25">
      <c r="A11" t="s">
        <v>13</v>
      </c>
      <c r="C11" s="2">
        <f ca="1">TODAY()-1</f>
        <v>43945</v>
      </c>
      <c r="D11" s="3">
        <v>8.0304797000000008</v>
      </c>
      <c r="E11">
        <v>79.797719599999994</v>
      </c>
      <c r="F11">
        <f t="shared" ca="1" si="0"/>
        <v>2</v>
      </c>
      <c r="G11" s="7" t="s">
        <v>51</v>
      </c>
      <c r="H11" s="9" t="s">
        <v>40</v>
      </c>
      <c r="I11" s="4" t="s">
        <v>44</v>
      </c>
      <c r="J11" t="s">
        <v>43</v>
      </c>
    </row>
    <row r="12" spans="1:10" hidden="1" x14ac:dyDescent="0.25">
      <c r="A12" t="s">
        <v>14</v>
      </c>
      <c r="C12" s="2">
        <f ca="1">TODAY()-1</f>
        <v>43945</v>
      </c>
      <c r="D12" s="3">
        <v>6.9888338000000001</v>
      </c>
      <c r="E12">
        <v>81.041507600000003</v>
      </c>
      <c r="F12">
        <f t="shared" ca="1" si="0"/>
        <v>42</v>
      </c>
      <c r="G12" s="7" t="s">
        <v>51</v>
      </c>
      <c r="H12" s="9" t="s">
        <v>41</v>
      </c>
      <c r="I12" s="4" t="s">
        <v>44</v>
      </c>
      <c r="J12" t="s">
        <v>43</v>
      </c>
    </row>
    <row r="13" spans="1:10" hidden="1" x14ac:dyDescent="0.25">
      <c r="A13" t="s">
        <v>14</v>
      </c>
      <c r="C13" s="2">
        <f ca="1">TODAY()</f>
        <v>43946</v>
      </c>
      <c r="D13">
        <v>6.9218335</v>
      </c>
      <c r="E13">
        <v>79.786164799999995</v>
      </c>
      <c r="F13">
        <f t="shared" ca="1" si="0"/>
        <v>45</v>
      </c>
      <c r="G13" s="7" t="s">
        <v>51</v>
      </c>
      <c r="H13" s="9" t="s">
        <v>44</v>
      </c>
      <c r="I13" s="4" t="s">
        <v>44</v>
      </c>
      <c r="J13" t="s">
        <v>43</v>
      </c>
    </row>
    <row r="14" spans="1:10" hidden="1" x14ac:dyDescent="0.25">
      <c r="A14" t="s">
        <v>15</v>
      </c>
      <c r="C14" s="2">
        <f ca="1">TODAY()</f>
        <v>43946</v>
      </c>
      <c r="D14">
        <v>6.9218335</v>
      </c>
      <c r="E14">
        <v>79.786164799999995</v>
      </c>
      <c r="F14">
        <f t="shared" ca="1" si="0"/>
        <v>7</v>
      </c>
      <c r="G14" s="7" t="s">
        <v>51</v>
      </c>
      <c r="H14" s="9" t="s">
        <v>44</v>
      </c>
      <c r="I14" s="4" t="s">
        <v>44</v>
      </c>
      <c r="J14" t="s">
        <v>43</v>
      </c>
    </row>
    <row r="15" spans="1:10" x14ac:dyDescent="0.25">
      <c r="A15" t="s">
        <v>15</v>
      </c>
      <c r="C15" s="2">
        <f ca="1">TODAY()-1</f>
        <v>43945</v>
      </c>
      <c r="D15">
        <v>7.2945440000000001</v>
      </c>
      <c r="E15">
        <v>80.590761799999996</v>
      </c>
      <c r="F15">
        <f t="shared" ca="1" si="0"/>
        <v>39</v>
      </c>
      <c r="G15" s="7" t="s">
        <v>51</v>
      </c>
      <c r="H15" s="9" t="s">
        <v>42</v>
      </c>
      <c r="I15" s="4" t="s">
        <v>44</v>
      </c>
      <c r="J15" t="s">
        <v>43</v>
      </c>
    </row>
    <row r="16" spans="1:10" hidden="1" x14ac:dyDescent="0.25">
      <c r="A16" t="s">
        <v>24</v>
      </c>
      <c r="C16" s="2">
        <f ca="1">TODAY()</f>
        <v>43946</v>
      </c>
      <c r="D16">
        <v>6.9218335</v>
      </c>
      <c r="E16">
        <v>79.786164799999995</v>
      </c>
      <c r="F16">
        <f t="shared" ca="1" si="0"/>
        <v>38</v>
      </c>
      <c r="G16" s="7" t="s">
        <v>51</v>
      </c>
      <c r="H16" s="9" t="s">
        <v>44</v>
      </c>
      <c r="I16" s="4" t="s">
        <v>44</v>
      </c>
      <c r="J16" t="s">
        <v>43</v>
      </c>
    </row>
    <row r="17" spans="1:10" hidden="1" x14ac:dyDescent="0.25">
      <c r="A17" t="s">
        <v>24</v>
      </c>
      <c r="C17" s="2">
        <f ca="1">TODAY()-1</f>
        <v>43945</v>
      </c>
      <c r="D17">
        <v>9.6699570999999995</v>
      </c>
      <c r="E17">
        <v>80.0109171</v>
      </c>
      <c r="F17">
        <f t="shared" ca="1" si="0"/>
        <v>12</v>
      </c>
      <c r="G17" s="7" t="s">
        <v>51</v>
      </c>
      <c r="H17" s="9" t="s">
        <v>45</v>
      </c>
      <c r="I17" s="4" t="s">
        <v>44</v>
      </c>
      <c r="J17" t="s">
        <v>43</v>
      </c>
    </row>
    <row r="18" spans="1:10" hidden="1" x14ac:dyDescent="0.25">
      <c r="A18" t="s">
        <v>26</v>
      </c>
      <c r="C18" s="2">
        <f ca="1">TODAY()-1</f>
        <v>43945</v>
      </c>
      <c r="D18">
        <v>9.6699570999999995</v>
      </c>
      <c r="E18">
        <v>80.0109171</v>
      </c>
      <c r="F18">
        <f t="shared" ca="1" si="0"/>
        <v>41</v>
      </c>
      <c r="G18" s="7" t="s">
        <v>53</v>
      </c>
      <c r="H18" s="9" t="s">
        <v>45</v>
      </c>
      <c r="I18" s="4" t="s">
        <v>42</v>
      </c>
      <c r="J18" t="s">
        <v>52</v>
      </c>
    </row>
    <row r="19" spans="1:10" x14ac:dyDescent="0.25">
      <c r="A19" t="s">
        <v>26</v>
      </c>
      <c r="C19" s="2">
        <f ca="1">TODAY()</f>
        <v>43946</v>
      </c>
      <c r="D19">
        <v>7.2945440000000001</v>
      </c>
      <c r="E19">
        <v>80.590761799999996</v>
      </c>
      <c r="F19">
        <f t="shared" ca="1" si="0"/>
        <v>7</v>
      </c>
      <c r="G19" s="7" t="s">
        <v>53</v>
      </c>
      <c r="H19" s="9" t="s">
        <v>42</v>
      </c>
      <c r="I19" s="4" t="s">
        <v>42</v>
      </c>
      <c r="J19" t="s">
        <v>52</v>
      </c>
    </row>
    <row r="20" spans="1:10" x14ac:dyDescent="0.25">
      <c r="A20" t="s">
        <v>46</v>
      </c>
      <c r="C20" s="2">
        <f ca="1">TODAY()</f>
        <v>43946</v>
      </c>
      <c r="D20">
        <v>7.2945440000000001</v>
      </c>
      <c r="E20">
        <v>80.590761799999996</v>
      </c>
      <c r="F20">
        <f t="shared" ca="1" si="0"/>
        <v>50</v>
      </c>
      <c r="G20" s="7" t="s">
        <v>53</v>
      </c>
      <c r="H20" s="9" t="s">
        <v>42</v>
      </c>
      <c r="I20" s="4" t="s">
        <v>42</v>
      </c>
      <c r="J20" t="s">
        <v>52</v>
      </c>
    </row>
    <row r="21" spans="1:10" hidden="1" x14ac:dyDescent="0.25">
      <c r="A21" t="s">
        <v>46</v>
      </c>
      <c r="C21" s="2">
        <f ca="1">TODAY()-1</f>
        <v>43945</v>
      </c>
      <c r="D21" s="3">
        <v>7.4807040999999996</v>
      </c>
      <c r="E21">
        <v>80.322760700000003</v>
      </c>
      <c r="F21">
        <f t="shared" ca="1" si="0"/>
        <v>44</v>
      </c>
      <c r="G21" s="7" t="s">
        <v>53</v>
      </c>
      <c r="H21" s="9" t="s">
        <v>38</v>
      </c>
      <c r="I21" s="4" t="s">
        <v>42</v>
      </c>
      <c r="J21" t="s">
        <v>52</v>
      </c>
    </row>
    <row r="22" spans="1:10" x14ac:dyDescent="0.25">
      <c r="A22" t="s">
        <v>47</v>
      </c>
      <c r="C22" s="2">
        <f ca="1">TODAY()</f>
        <v>43946</v>
      </c>
      <c r="D22">
        <v>7.2945440000000001</v>
      </c>
      <c r="E22">
        <v>80.590761799999996</v>
      </c>
      <c r="F22">
        <f t="shared" ca="1" si="0"/>
        <v>18</v>
      </c>
      <c r="G22" s="7" t="s">
        <v>53</v>
      </c>
      <c r="H22" s="9" t="s">
        <v>42</v>
      </c>
      <c r="I22" s="4" t="s">
        <v>42</v>
      </c>
      <c r="J22" t="s">
        <v>52</v>
      </c>
    </row>
    <row r="23" spans="1:10" hidden="1" x14ac:dyDescent="0.25">
      <c r="A23" t="s">
        <v>47</v>
      </c>
      <c r="C23" s="2">
        <f ca="1">TODAY()-1</f>
        <v>43945</v>
      </c>
      <c r="D23" s="3">
        <v>7.4210928999999997</v>
      </c>
      <c r="E23">
        <v>80.873352699999998</v>
      </c>
      <c r="F23">
        <f t="shared" ca="1" si="0"/>
        <v>12</v>
      </c>
      <c r="G23" s="7" t="s">
        <v>53</v>
      </c>
      <c r="H23" s="9" t="s">
        <v>39</v>
      </c>
      <c r="I23" s="4" t="s">
        <v>42</v>
      </c>
      <c r="J23" t="s">
        <v>52</v>
      </c>
    </row>
    <row r="24" spans="1:10" x14ac:dyDescent="0.25">
      <c r="A24" t="s">
        <v>48</v>
      </c>
      <c r="C24" s="2">
        <f ca="1">TODAY()</f>
        <v>43946</v>
      </c>
      <c r="D24">
        <v>7.2945440000000001</v>
      </c>
      <c r="E24">
        <v>80.590761799999996</v>
      </c>
      <c r="F24">
        <f t="shared" ca="1" si="0"/>
        <v>33</v>
      </c>
      <c r="G24" s="7" t="s">
        <v>53</v>
      </c>
      <c r="H24" s="9" t="s">
        <v>42</v>
      </c>
      <c r="I24" s="4" t="s">
        <v>42</v>
      </c>
      <c r="J24" t="s">
        <v>52</v>
      </c>
    </row>
    <row r="25" spans="1:10" hidden="1" x14ac:dyDescent="0.25">
      <c r="A25" t="s">
        <v>48</v>
      </c>
      <c r="C25" s="2">
        <f ca="1">TODAY()-1</f>
        <v>43945</v>
      </c>
      <c r="D25" s="3">
        <v>8.0304797000000008</v>
      </c>
      <c r="E25">
        <v>79.797719599999994</v>
      </c>
      <c r="F25">
        <f t="shared" ca="1" si="0"/>
        <v>44</v>
      </c>
      <c r="G25" s="7" t="s">
        <v>53</v>
      </c>
      <c r="H25" s="9" t="s">
        <v>40</v>
      </c>
      <c r="I25" s="4" t="s">
        <v>42</v>
      </c>
      <c r="J25" t="s">
        <v>52</v>
      </c>
    </row>
    <row r="26" spans="1:10" x14ac:dyDescent="0.25">
      <c r="A26" t="s">
        <v>49</v>
      </c>
      <c r="C26" s="2">
        <f ca="1">TODAY()</f>
        <v>43946</v>
      </c>
      <c r="D26">
        <v>7.2945440000000001</v>
      </c>
      <c r="E26">
        <v>80.590761799999996</v>
      </c>
      <c r="F26">
        <f t="shared" ca="1" si="0"/>
        <v>7</v>
      </c>
      <c r="G26" s="7" t="s">
        <v>53</v>
      </c>
      <c r="H26" s="9" t="s">
        <v>42</v>
      </c>
      <c r="I26" s="4" t="s">
        <v>42</v>
      </c>
      <c r="J26" t="s">
        <v>52</v>
      </c>
    </row>
    <row r="27" spans="1:10" hidden="1" x14ac:dyDescent="0.25">
      <c r="A27" t="s">
        <v>49</v>
      </c>
      <c r="C27" s="2">
        <f ca="1">TODAY()-1</f>
        <v>43945</v>
      </c>
      <c r="D27" s="3">
        <v>6.7168596999999997</v>
      </c>
      <c r="E27">
        <v>80.335120399999994</v>
      </c>
      <c r="F27">
        <f t="shared" ca="1" si="0"/>
        <v>16</v>
      </c>
      <c r="G27" s="7" t="s">
        <v>53</v>
      </c>
      <c r="H27" s="9" t="s">
        <v>37</v>
      </c>
      <c r="I27" s="4" t="s">
        <v>42</v>
      </c>
      <c r="J27" t="s">
        <v>52</v>
      </c>
    </row>
    <row r="28" spans="1:10" x14ac:dyDescent="0.25">
      <c r="A28" t="s">
        <v>50</v>
      </c>
      <c r="C28" s="2">
        <f ca="1">TODAY()</f>
        <v>43946</v>
      </c>
      <c r="D28">
        <v>7.2945440000000001</v>
      </c>
      <c r="E28">
        <v>80.590761799999996</v>
      </c>
      <c r="F28">
        <f t="shared" ca="1" si="0"/>
        <v>49</v>
      </c>
      <c r="G28" s="7" t="s">
        <v>53</v>
      </c>
      <c r="H28" s="9" t="s">
        <v>42</v>
      </c>
      <c r="I28" s="4" t="s">
        <v>42</v>
      </c>
      <c r="J28" t="s">
        <v>52</v>
      </c>
    </row>
    <row r="29" spans="1:10" hidden="1" x14ac:dyDescent="0.25">
      <c r="A29" t="s">
        <v>50</v>
      </c>
      <c r="C29" s="2">
        <f ca="1">TODAY()-1</f>
        <v>43945</v>
      </c>
      <c r="D29" s="3">
        <v>5.9947419999999996</v>
      </c>
      <c r="E29">
        <v>80.268289999999993</v>
      </c>
      <c r="F29">
        <f t="shared" ca="1" si="0"/>
        <v>22</v>
      </c>
      <c r="G29" s="7" t="s">
        <v>53</v>
      </c>
      <c r="H29" s="6" t="s">
        <v>36</v>
      </c>
      <c r="I29" s="4" t="s">
        <v>42</v>
      </c>
      <c r="J29" t="s">
        <v>52</v>
      </c>
    </row>
  </sheetData>
  <autoFilter ref="A1:J29">
    <filterColumn colId="7">
      <filters>
        <filter val="Kandy"/>
      </filters>
    </filterColumn>
    <sortState ref="A2:J29">
      <sortCondition ref="A1:A12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H2" sqref="H2:H13"/>
    </sheetView>
  </sheetViews>
  <sheetFormatPr defaultRowHeight="15" x14ac:dyDescent="0.25"/>
  <cols>
    <col min="1" max="1" width="21.42578125" customWidth="1"/>
    <col min="2" max="2" width="17.28515625" customWidth="1"/>
    <col min="3" max="3" width="14.85546875" bestFit="1" customWidth="1"/>
    <col min="4" max="4" width="20" bestFit="1" customWidth="1"/>
    <col min="5" max="5" width="9.85546875" bestFit="1" customWidth="1"/>
    <col min="6" max="6" width="10.28515625" bestFit="1" customWidth="1"/>
    <col min="7" max="7" width="10.5703125" bestFit="1" customWidth="1"/>
  </cols>
  <sheetData>
    <row r="1" spans="1:9" x14ac:dyDescent="0.25">
      <c r="A1" s="7" t="s">
        <v>0</v>
      </c>
      <c r="B1" s="7" t="s">
        <v>6</v>
      </c>
      <c r="C1" s="7" t="s">
        <v>1</v>
      </c>
      <c r="D1" s="7" t="s">
        <v>2</v>
      </c>
      <c r="E1" s="7" t="s">
        <v>3</v>
      </c>
      <c r="F1" s="7" t="s">
        <v>7</v>
      </c>
      <c r="G1" s="7" t="s">
        <v>8</v>
      </c>
      <c r="H1" s="7" t="s">
        <v>17</v>
      </c>
      <c r="I1" s="7" t="s">
        <v>4</v>
      </c>
    </row>
    <row r="2" spans="1:9" x14ac:dyDescent="0.25">
      <c r="A2" s="7" t="s">
        <v>28</v>
      </c>
      <c r="B2" s="7" t="s">
        <v>28</v>
      </c>
      <c r="C2" s="8">
        <v>42885.90347222222</v>
      </c>
      <c r="D2" s="7">
        <v>30.068296799999999</v>
      </c>
      <c r="E2" s="7">
        <v>60.325959599999997</v>
      </c>
      <c r="F2" s="7"/>
      <c r="G2" s="7" t="s">
        <v>21</v>
      </c>
      <c r="H2" s="7">
        <v>1</v>
      </c>
      <c r="I2" s="7"/>
    </row>
    <row r="3" spans="1:9" x14ac:dyDescent="0.25">
      <c r="A3" s="7" t="s">
        <v>28</v>
      </c>
      <c r="B3" s="7" t="s">
        <v>34</v>
      </c>
      <c r="C3" s="8">
        <v>42885.90347222222</v>
      </c>
      <c r="D3" s="7">
        <v>7.8571783999999996</v>
      </c>
      <c r="E3" s="7">
        <v>78.4611594</v>
      </c>
      <c r="F3" s="7"/>
      <c r="G3" s="7" t="s">
        <v>21</v>
      </c>
      <c r="H3" s="7">
        <v>0</v>
      </c>
      <c r="I3" s="7"/>
    </row>
    <row r="4" spans="1:9" x14ac:dyDescent="0.25">
      <c r="A4" s="7" t="s">
        <v>29</v>
      </c>
      <c r="B4" s="7" t="s">
        <v>29</v>
      </c>
      <c r="C4" s="8">
        <v>42885.90347222222</v>
      </c>
      <c r="D4" s="7">
        <v>1.3143393999999999</v>
      </c>
      <c r="E4" s="7">
        <v>103.7041612</v>
      </c>
      <c r="F4" s="7"/>
      <c r="G4" s="7" t="s">
        <v>21</v>
      </c>
      <c r="H4" s="7">
        <v>1</v>
      </c>
      <c r="I4" s="7"/>
    </row>
    <row r="5" spans="1:9" x14ac:dyDescent="0.25">
      <c r="A5" s="7" t="s">
        <v>29</v>
      </c>
      <c r="B5" s="7" t="s">
        <v>34</v>
      </c>
      <c r="C5" s="8">
        <v>42885.90347222222</v>
      </c>
      <c r="D5" s="7">
        <v>7.8571783999999996</v>
      </c>
      <c r="E5" s="7">
        <v>78.4611594</v>
      </c>
      <c r="F5" s="7"/>
      <c r="G5" s="7" t="s">
        <v>21</v>
      </c>
      <c r="H5" s="7">
        <v>0</v>
      </c>
      <c r="I5" s="7"/>
    </row>
    <row r="6" spans="1:9" x14ac:dyDescent="0.25">
      <c r="A6" s="7" t="s">
        <v>30</v>
      </c>
      <c r="B6" s="7" t="s">
        <v>30</v>
      </c>
      <c r="C6" s="8">
        <v>42885.90347222222</v>
      </c>
      <c r="D6" s="7">
        <v>54.230955999999999</v>
      </c>
      <c r="E6" s="7">
        <v>13.436331600000001</v>
      </c>
      <c r="F6" s="7"/>
      <c r="G6" s="7" t="s">
        <v>21</v>
      </c>
      <c r="H6" s="7">
        <v>2</v>
      </c>
      <c r="I6" s="7"/>
    </row>
    <row r="7" spans="1:9" x14ac:dyDescent="0.25">
      <c r="A7" s="7" t="s">
        <v>30</v>
      </c>
      <c r="B7" s="7" t="s">
        <v>34</v>
      </c>
      <c r="C7" s="8">
        <v>42885.90347222222</v>
      </c>
      <c r="D7" s="7">
        <v>7.8571783999999996</v>
      </c>
      <c r="E7" s="7">
        <v>78.4611594</v>
      </c>
      <c r="F7" s="7"/>
      <c r="G7" s="7" t="s">
        <v>21</v>
      </c>
      <c r="H7" s="7">
        <v>0</v>
      </c>
      <c r="I7" s="7"/>
    </row>
    <row r="8" spans="1:9" x14ac:dyDescent="0.25">
      <c r="A8" s="7" t="s">
        <v>31</v>
      </c>
      <c r="B8" s="7" t="s">
        <v>31</v>
      </c>
      <c r="C8" s="8">
        <v>42885.90347222222</v>
      </c>
      <c r="D8" s="7">
        <v>20.050418799999999</v>
      </c>
      <c r="E8" s="7">
        <v>64.413909899999993</v>
      </c>
      <c r="F8" s="7"/>
      <c r="G8" s="7" t="s">
        <v>21</v>
      </c>
      <c r="H8" s="7">
        <v>4</v>
      </c>
      <c r="I8" s="7"/>
    </row>
    <row r="9" spans="1:9" x14ac:dyDescent="0.25">
      <c r="A9" s="7" t="s">
        <v>31</v>
      </c>
      <c r="B9" s="7" t="s">
        <v>34</v>
      </c>
      <c r="C9" s="8">
        <v>42885.90347222222</v>
      </c>
      <c r="D9" s="7">
        <v>7.8571783999999996</v>
      </c>
      <c r="E9" s="7">
        <v>78.4611594</v>
      </c>
      <c r="F9" s="7"/>
      <c r="G9" s="7" t="s">
        <v>21</v>
      </c>
      <c r="H9" s="7">
        <v>0</v>
      </c>
      <c r="I9" s="7"/>
    </row>
    <row r="10" spans="1:9" x14ac:dyDescent="0.25">
      <c r="A10" s="7" t="s">
        <v>32</v>
      </c>
      <c r="B10" s="7" t="s">
        <v>32</v>
      </c>
      <c r="C10" s="8">
        <v>42885.90347222222</v>
      </c>
      <c r="D10" s="7">
        <v>40.9561682</v>
      </c>
      <c r="E10" s="7">
        <v>3.7156888000000001</v>
      </c>
      <c r="F10" s="7"/>
      <c r="G10" s="7" t="s">
        <v>21</v>
      </c>
      <c r="H10" s="7">
        <v>14</v>
      </c>
      <c r="I10" s="7"/>
    </row>
    <row r="11" spans="1:9" x14ac:dyDescent="0.25">
      <c r="A11" s="7" t="s">
        <v>32</v>
      </c>
      <c r="B11" s="7" t="s">
        <v>34</v>
      </c>
      <c r="C11" s="8">
        <v>42885.90347222222</v>
      </c>
      <c r="D11" s="7">
        <v>7.8571783999999996</v>
      </c>
      <c r="E11" s="7">
        <v>78.4611594</v>
      </c>
      <c r="F11" s="7"/>
      <c r="G11" s="7" t="s">
        <v>21</v>
      </c>
      <c r="H11" s="7">
        <v>0</v>
      </c>
      <c r="I11" s="7"/>
    </row>
    <row r="12" spans="1:9" x14ac:dyDescent="0.25">
      <c r="A12" s="7" t="s">
        <v>33</v>
      </c>
      <c r="B12" s="7" t="s">
        <v>33</v>
      </c>
      <c r="C12" s="8">
        <v>42885.90347222222</v>
      </c>
      <c r="D12" s="7">
        <v>25.9409657</v>
      </c>
      <c r="E12" s="7">
        <v>25.759397499999999</v>
      </c>
      <c r="F12" s="7"/>
      <c r="G12" s="7" t="s">
        <v>21</v>
      </c>
      <c r="H12" s="7">
        <v>3</v>
      </c>
      <c r="I12" s="7"/>
    </row>
    <row r="13" spans="1:9" x14ac:dyDescent="0.25">
      <c r="A13" s="7" t="s">
        <v>33</v>
      </c>
      <c r="B13" s="7" t="s">
        <v>34</v>
      </c>
      <c r="C13" s="8">
        <v>42885.90347222222</v>
      </c>
      <c r="D13" s="7">
        <v>7.8571783999999996</v>
      </c>
      <c r="E13" s="7">
        <v>78.4611594</v>
      </c>
      <c r="F13" s="7"/>
      <c r="G13" s="7" t="s">
        <v>21</v>
      </c>
      <c r="H13" s="7">
        <v>0</v>
      </c>
      <c r="I1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:F12"/>
    </sheetView>
  </sheetViews>
  <sheetFormatPr defaultRowHeight="15" x14ac:dyDescent="0.25"/>
  <cols>
    <col min="1" max="1" width="7.5703125" bestFit="1" customWidth="1"/>
    <col min="2" max="2" width="10.85546875" bestFit="1" customWidth="1"/>
    <col min="3" max="3" width="14.85546875" bestFit="1" customWidth="1"/>
    <col min="4" max="4" width="10" bestFit="1" customWidth="1"/>
    <col min="5" max="5" width="11" bestFit="1" customWidth="1"/>
    <col min="6" max="6" width="10.28515625" bestFit="1" customWidth="1"/>
    <col min="7" max="7" width="10.5703125" bestFit="1" customWidth="1"/>
  </cols>
  <sheetData>
    <row r="1" spans="1:9" x14ac:dyDescent="0.25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7</v>
      </c>
      <c r="G1" s="1" t="s">
        <v>8</v>
      </c>
      <c r="H1" s="1" t="s">
        <v>17</v>
      </c>
      <c r="I1" s="1" t="s">
        <v>4</v>
      </c>
    </row>
    <row r="2" spans="1:9" x14ac:dyDescent="0.25">
      <c r="A2" t="s">
        <v>5</v>
      </c>
      <c r="C2" s="2">
        <v>42885.90347222222</v>
      </c>
      <c r="D2" s="3">
        <v>5.9947419999999996</v>
      </c>
      <c r="E2">
        <v>80.268289999999993</v>
      </c>
      <c r="F2">
        <v>6</v>
      </c>
      <c r="G2" s="6" t="s">
        <v>22</v>
      </c>
      <c r="H2" s="4" t="s">
        <v>19</v>
      </c>
      <c r="I2" t="s">
        <v>16</v>
      </c>
    </row>
    <row r="3" spans="1:9" x14ac:dyDescent="0.25">
      <c r="A3" t="s">
        <v>5</v>
      </c>
      <c r="B3" t="s">
        <v>9</v>
      </c>
      <c r="C3" s="2">
        <v>42885.850694444445</v>
      </c>
      <c r="D3" s="3">
        <v>6.7168596999999997</v>
      </c>
      <c r="E3">
        <v>80.335120399999994</v>
      </c>
      <c r="F3">
        <v>4</v>
      </c>
      <c r="G3" s="6" t="s">
        <v>22</v>
      </c>
      <c r="H3" s="4" t="s">
        <v>19</v>
      </c>
      <c r="I3" t="s">
        <v>16</v>
      </c>
    </row>
    <row r="4" spans="1:9" x14ac:dyDescent="0.25">
      <c r="A4" t="s">
        <v>5</v>
      </c>
      <c r="B4" t="s">
        <v>10</v>
      </c>
      <c r="C4" s="2">
        <v>42885.73541666667</v>
      </c>
      <c r="D4" s="3">
        <v>7.4807040999999996</v>
      </c>
      <c r="E4">
        <v>80.322760700000003</v>
      </c>
      <c r="F4">
        <v>5</v>
      </c>
      <c r="G4" s="6" t="s">
        <v>22</v>
      </c>
      <c r="H4" s="4" t="s">
        <v>19</v>
      </c>
      <c r="I4" t="s">
        <v>16</v>
      </c>
    </row>
    <row r="5" spans="1:9" x14ac:dyDescent="0.25">
      <c r="A5" t="s">
        <v>9</v>
      </c>
      <c r="C5" s="2">
        <v>42885.73541666667</v>
      </c>
      <c r="D5" s="3">
        <v>7.4210928999999997</v>
      </c>
      <c r="E5">
        <v>80.873352699999998</v>
      </c>
      <c r="F5">
        <v>12</v>
      </c>
      <c r="G5" s="6" t="s">
        <v>21</v>
      </c>
      <c r="H5" s="5" t="s">
        <v>20</v>
      </c>
    </row>
    <row r="6" spans="1:9" x14ac:dyDescent="0.25">
      <c r="A6" t="s">
        <v>9</v>
      </c>
      <c r="B6" t="s">
        <v>11</v>
      </c>
      <c r="C6" s="2">
        <v>42885.727777777778</v>
      </c>
      <c r="D6" s="3">
        <v>8.0304797000000008</v>
      </c>
      <c r="E6">
        <v>79.797719599999994</v>
      </c>
      <c r="F6">
        <v>8</v>
      </c>
      <c r="G6" s="6" t="s">
        <v>22</v>
      </c>
      <c r="H6" s="4" t="s">
        <v>19</v>
      </c>
      <c r="I6" t="s">
        <v>16</v>
      </c>
    </row>
    <row r="7" spans="1:9" x14ac:dyDescent="0.25">
      <c r="A7" t="s">
        <v>9</v>
      </c>
      <c r="B7" t="s">
        <v>15</v>
      </c>
      <c r="C7" s="2">
        <v>42885.749305555553</v>
      </c>
      <c r="D7" s="3">
        <v>6.9888338000000001</v>
      </c>
      <c r="E7">
        <v>81.041507600000003</v>
      </c>
      <c r="F7">
        <v>20</v>
      </c>
      <c r="G7" s="6" t="s">
        <v>21</v>
      </c>
      <c r="H7" s="5" t="s">
        <v>20</v>
      </c>
      <c r="I7" t="s">
        <v>16</v>
      </c>
    </row>
    <row r="8" spans="1:9" x14ac:dyDescent="0.25">
      <c r="A8" t="s">
        <v>12</v>
      </c>
      <c r="B8" t="s">
        <v>13</v>
      </c>
      <c r="C8" s="2">
        <v>42885.707638888889</v>
      </c>
      <c r="D8" s="3">
        <v>7.8815276000000001</v>
      </c>
      <c r="E8">
        <v>80.5594696</v>
      </c>
      <c r="F8">
        <v>15</v>
      </c>
      <c r="G8" s="6" t="s">
        <v>21</v>
      </c>
      <c r="H8" s="5" t="s">
        <v>20</v>
      </c>
      <c r="I8" t="s">
        <v>16</v>
      </c>
    </row>
    <row r="9" spans="1:9" x14ac:dyDescent="0.25">
      <c r="A9" t="s">
        <v>14</v>
      </c>
      <c r="C9" s="2">
        <v>42885.749305555553</v>
      </c>
      <c r="D9" s="3">
        <v>7.2534958999999999</v>
      </c>
      <c r="E9">
        <v>80.336966399999994</v>
      </c>
      <c r="F9">
        <v>20</v>
      </c>
      <c r="G9" s="6" t="s">
        <v>21</v>
      </c>
      <c r="H9" s="5" t="s">
        <v>20</v>
      </c>
      <c r="I9" t="s">
        <v>16</v>
      </c>
    </row>
    <row r="10" spans="1:9" x14ac:dyDescent="0.25">
      <c r="A10" t="s">
        <v>15</v>
      </c>
      <c r="C10" s="2">
        <v>42885.790972222225</v>
      </c>
      <c r="D10">
        <v>7.2946290999999999</v>
      </c>
      <c r="E10">
        <v>80.590761700000002</v>
      </c>
      <c r="F10">
        <v>0</v>
      </c>
      <c r="G10" s="6" t="s">
        <v>18</v>
      </c>
      <c r="H10" s="4" t="s">
        <v>23</v>
      </c>
      <c r="I10" t="s">
        <v>16</v>
      </c>
    </row>
    <row r="11" spans="1:9" x14ac:dyDescent="0.25">
      <c r="A11" t="s">
        <v>24</v>
      </c>
      <c r="B11" t="s">
        <v>25</v>
      </c>
      <c r="C11" s="2">
        <v>42885.790972222225</v>
      </c>
      <c r="D11">
        <v>7.28</v>
      </c>
      <c r="E11">
        <v>80.58</v>
      </c>
      <c r="G11" s="6"/>
    </row>
    <row r="12" spans="1:9" x14ac:dyDescent="0.25">
      <c r="A12" t="s">
        <v>26</v>
      </c>
      <c r="B12" t="s">
        <v>27</v>
      </c>
      <c r="C12" s="2">
        <v>42885.790972222225</v>
      </c>
      <c r="D12">
        <v>7.27</v>
      </c>
      <c r="E12">
        <v>80.569999999999993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C23" sqref="C23"/>
    </sheetView>
  </sheetViews>
  <sheetFormatPr defaultRowHeight="15" x14ac:dyDescent="0.25"/>
  <cols>
    <col min="1" max="1" width="7.5703125" bestFit="1" customWidth="1"/>
    <col min="2" max="2" width="10" bestFit="1" customWidth="1"/>
    <col min="3" max="3" width="11" bestFit="1" customWidth="1"/>
    <col min="4" max="4" width="25.85546875" customWidth="1"/>
    <col min="5" max="5" width="10" bestFit="1" customWidth="1"/>
    <col min="6" max="6" width="8.28515625" bestFit="1" customWidth="1"/>
    <col min="7" max="7" width="23.5703125" bestFit="1" customWidth="1"/>
    <col min="8" max="8" width="25.140625" bestFit="1" customWidth="1"/>
    <col min="9" max="9" width="18.5703125" bestFit="1" customWidth="1"/>
    <col min="10" max="10" width="20.140625" bestFit="1" customWidth="1"/>
    <col min="11" max="11" width="11" bestFit="1" customWidth="1"/>
  </cols>
  <sheetData>
    <row r="1" spans="1:12" x14ac:dyDescent="0.25">
      <c r="A1" t="s">
        <v>54</v>
      </c>
      <c r="B1" t="s">
        <v>55</v>
      </c>
      <c r="C1" t="s">
        <v>56</v>
      </c>
      <c r="D1" t="s">
        <v>57</v>
      </c>
      <c r="E1" t="s">
        <v>58</v>
      </c>
      <c r="F1" t="s">
        <v>59</v>
      </c>
      <c r="G1" t="s">
        <v>60</v>
      </c>
      <c r="H1" t="s">
        <v>61</v>
      </c>
      <c r="I1" t="s">
        <v>62</v>
      </c>
      <c r="J1" t="s">
        <v>63</v>
      </c>
      <c r="K1" t="s">
        <v>35</v>
      </c>
      <c r="L1" t="s">
        <v>64</v>
      </c>
    </row>
    <row r="2" spans="1:12" x14ac:dyDescent="0.25">
      <c r="A2" t="s">
        <v>5</v>
      </c>
      <c r="B2" s="3">
        <v>5.9947419999999996</v>
      </c>
      <c r="C2">
        <v>80.268289999999993</v>
      </c>
      <c r="D2" t="s">
        <v>43</v>
      </c>
      <c r="E2">
        <f ca="1">RANDBETWEEN(0,10)</f>
        <v>10</v>
      </c>
      <c r="F2">
        <f ca="1">RANDBETWEEN(0,1000)</f>
        <v>361</v>
      </c>
      <c r="G2">
        <v>6.9218335</v>
      </c>
      <c r="H2">
        <v>79.786164799999995</v>
      </c>
      <c r="I2" s="3">
        <v>5.9947419999999996</v>
      </c>
      <c r="J2">
        <v>80.268289999999993</v>
      </c>
      <c r="K2" t="s">
        <v>36</v>
      </c>
      <c r="L2" t="s">
        <v>44</v>
      </c>
    </row>
    <row r="3" spans="1:12" x14ac:dyDescent="0.25">
      <c r="A3" t="s">
        <v>9</v>
      </c>
      <c r="B3" s="3">
        <v>6.7168596999999997</v>
      </c>
      <c r="C3">
        <v>80.335120399999994</v>
      </c>
      <c r="D3" t="s">
        <v>43</v>
      </c>
      <c r="E3">
        <f t="shared" ref="E3:E16" ca="1" si="0">RANDBETWEEN(0,10)</f>
        <v>7</v>
      </c>
      <c r="F3">
        <f t="shared" ref="F3:F17" ca="1" si="1">RANDBETWEEN(0,1000)</f>
        <v>921</v>
      </c>
      <c r="G3">
        <v>6.9218335</v>
      </c>
      <c r="H3">
        <v>79.786164799999995</v>
      </c>
      <c r="I3" s="3">
        <v>6.7168596999999997</v>
      </c>
      <c r="J3">
        <v>80.335120399999994</v>
      </c>
      <c r="K3" t="s">
        <v>37</v>
      </c>
      <c r="L3" t="s">
        <v>44</v>
      </c>
    </row>
    <row r="4" spans="1:12" x14ac:dyDescent="0.25">
      <c r="A4" t="s">
        <v>10</v>
      </c>
      <c r="B4" s="3">
        <v>7.4807040999999996</v>
      </c>
      <c r="C4">
        <v>80.322760700000003</v>
      </c>
      <c r="D4" t="s">
        <v>43</v>
      </c>
      <c r="E4">
        <f t="shared" ca="1" si="0"/>
        <v>4</v>
      </c>
      <c r="F4">
        <f t="shared" ca="1" si="1"/>
        <v>903</v>
      </c>
      <c r="G4">
        <v>6.9218335</v>
      </c>
      <c r="H4">
        <v>79.786164799999995</v>
      </c>
      <c r="I4" s="3">
        <v>7.4807040999999996</v>
      </c>
      <c r="J4">
        <v>80.322760700000003</v>
      </c>
      <c r="K4" t="s">
        <v>38</v>
      </c>
      <c r="L4" t="s">
        <v>44</v>
      </c>
    </row>
    <row r="5" spans="1:12" x14ac:dyDescent="0.25">
      <c r="A5" t="s">
        <v>12</v>
      </c>
      <c r="B5" s="3">
        <v>7.4210928999999997</v>
      </c>
      <c r="C5">
        <v>80.873352699999998</v>
      </c>
      <c r="D5" t="s">
        <v>43</v>
      </c>
      <c r="E5">
        <f t="shared" ca="1" si="0"/>
        <v>6</v>
      </c>
      <c r="F5">
        <f t="shared" ca="1" si="1"/>
        <v>877</v>
      </c>
      <c r="G5">
        <v>6.9218335</v>
      </c>
      <c r="H5">
        <v>79.786164799999995</v>
      </c>
      <c r="I5" s="3">
        <v>7.4210928999999997</v>
      </c>
      <c r="J5">
        <v>80.873352699999998</v>
      </c>
      <c r="K5" t="s">
        <v>39</v>
      </c>
      <c r="L5" t="s">
        <v>44</v>
      </c>
    </row>
    <row r="6" spans="1:12" x14ac:dyDescent="0.25">
      <c r="A6" t="s">
        <v>13</v>
      </c>
      <c r="B6" s="3">
        <v>8.0304797000000008</v>
      </c>
      <c r="C6">
        <v>79.797719599999994</v>
      </c>
      <c r="D6" t="s">
        <v>43</v>
      </c>
      <c r="E6">
        <f t="shared" ca="1" si="0"/>
        <v>9</v>
      </c>
      <c r="F6">
        <f t="shared" ca="1" si="1"/>
        <v>33</v>
      </c>
      <c r="G6">
        <v>6.9218335</v>
      </c>
      <c r="H6">
        <v>79.786164799999995</v>
      </c>
      <c r="I6" s="3">
        <v>8.0304797000000008</v>
      </c>
      <c r="J6">
        <v>79.797719599999994</v>
      </c>
      <c r="K6" t="s">
        <v>40</v>
      </c>
      <c r="L6" t="s">
        <v>44</v>
      </c>
    </row>
    <row r="7" spans="1:12" x14ac:dyDescent="0.25">
      <c r="A7" t="s">
        <v>14</v>
      </c>
      <c r="B7" s="3">
        <v>6.9888338000000001</v>
      </c>
      <c r="C7">
        <v>81.041507600000003</v>
      </c>
      <c r="D7" t="s">
        <v>43</v>
      </c>
      <c r="E7">
        <f t="shared" ca="1" si="0"/>
        <v>4</v>
      </c>
      <c r="F7">
        <f t="shared" ca="1" si="1"/>
        <v>245</v>
      </c>
      <c r="G7">
        <v>6.9218335</v>
      </c>
      <c r="H7">
        <v>79.786164799999995</v>
      </c>
      <c r="I7" s="3">
        <v>6.9888338000000001</v>
      </c>
      <c r="J7">
        <v>81.041507600000003</v>
      </c>
      <c r="K7" t="s">
        <v>41</v>
      </c>
      <c r="L7" t="s">
        <v>44</v>
      </c>
    </row>
    <row r="8" spans="1:12" x14ac:dyDescent="0.25">
      <c r="A8" t="s">
        <v>15</v>
      </c>
      <c r="B8">
        <v>7.2945440000000001</v>
      </c>
      <c r="C8">
        <v>80.590761799999996</v>
      </c>
      <c r="D8" t="s">
        <v>43</v>
      </c>
      <c r="E8">
        <f t="shared" ca="1" si="0"/>
        <v>1</v>
      </c>
      <c r="F8">
        <f t="shared" ca="1" si="1"/>
        <v>431</v>
      </c>
      <c r="G8">
        <v>6.9218335</v>
      </c>
      <c r="H8">
        <v>79.786164799999995</v>
      </c>
      <c r="I8">
        <v>7.2945440000000001</v>
      </c>
      <c r="J8">
        <v>80.590761799999996</v>
      </c>
      <c r="K8" t="s">
        <v>42</v>
      </c>
      <c r="L8" t="s">
        <v>44</v>
      </c>
    </row>
    <row r="9" spans="1:12" x14ac:dyDescent="0.25">
      <c r="A9" t="s">
        <v>24</v>
      </c>
      <c r="B9">
        <v>9.6699570999999995</v>
      </c>
      <c r="C9">
        <v>80.0109171</v>
      </c>
      <c r="D9" t="s">
        <v>43</v>
      </c>
      <c r="E9">
        <f t="shared" ca="1" si="0"/>
        <v>3</v>
      </c>
      <c r="F9">
        <f t="shared" ca="1" si="1"/>
        <v>102</v>
      </c>
      <c r="G9">
        <v>6.9218335</v>
      </c>
      <c r="H9">
        <v>79.786164799999995</v>
      </c>
      <c r="I9">
        <v>9.6699570999999995</v>
      </c>
      <c r="J9">
        <v>80.0109171</v>
      </c>
      <c r="K9" t="s">
        <v>45</v>
      </c>
      <c r="L9" t="s">
        <v>44</v>
      </c>
    </row>
    <row r="10" spans="1:12" x14ac:dyDescent="0.25">
      <c r="A10" t="s">
        <v>65</v>
      </c>
      <c r="B10">
        <v>6.9218335</v>
      </c>
      <c r="C10">
        <v>79.786164799999995</v>
      </c>
      <c r="D10" t="s">
        <v>43</v>
      </c>
      <c r="E10">
        <v>15</v>
      </c>
      <c r="F10">
        <f t="shared" ca="1" si="1"/>
        <v>279</v>
      </c>
      <c r="L10" t="s">
        <v>44</v>
      </c>
    </row>
    <row r="11" spans="1:12" x14ac:dyDescent="0.25">
      <c r="A11" t="s">
        <v>26</v>
      </c>
      <c r="B11">
        <v>9.6699570999999995</v>
      </c>
      <c r="C11">
        <v>80.0109171</v>
      </c>
      <c r="D11" t="s">
        <v>43</v>
      </c>
      <c r="E11">
        <f t="shared" ca="1" si="0"/>
        <v>10</v>
      </c>
      <c r="F11">
        <f t="shared" ca="1" si="1"/>
        <v>772</v>
      </c>
      <c r="G11">
        <v>7.2945440000000001</v>
      </c>
      <c r="H11">
        <v>80.590761799999996</v>
      </c>
      <c r="I11">
        <v>9.6699570999999995</v>
      </c>
      <c r="J11">
        <v>80.0109171</v>
      </c>
      <c r="K11" s="9" t="s">
        <v>45</v>
      </c>
      <c r="L11" t="s">
        <v>42</v>
      </c>
    </row>
    <row r="12" spans="1:12" x14ac:dyDescent="0.25">
      <c r="A12" t="s">
        <v>46</v>
      </c>
      <c r="B12" s="3">
        <v>7.4807040999999996</v>
      </c>
      <c r="C12">
        <v>80.322760700000003</v>
      </c>
      <c r="D12" t="s">
        <v>43</v>
      </c>
      <c r="E12">
        <f t="shared" ca="1" si="0"/>
        <v>0</v>
      </c>
      <c r="F12">
        <f t="shared" ca="1" si="1"/>
        <v>302</v>
      </c>
      <c r="G12">
        <v>7.2945440000000001</v>
      </c>
      <c r="H12">
        <v>80.590761799999996</v>
      </c>
      <c r="I12" s="3">
        <v>7.4807040999999996</v>
      </c>
      <c r="J12">
        <v>80.322760700000003</v>
      </c>
      <c r="K12" s="9" t="s">
        <v>38</v>
      </c>
      <c r="L12" t="s">
        <v>42</v>
      </c>
    </row>
    <row r="13" spans="1:12" x14ac:dyDescent="0.25">
      <c r="A13" t="s">
        <v>47</v>
      </c>
      <c r="B13" s="3">
        <v>7.4210928999999997</v>
      </c>
      <c r="C13">
        <v>80.873352699999998</v>
      </c>
      <c r="D13" t="s">
        <v>43</v>
      </c>
      <c r="E13">
        <f t="shared" ca="1" si="0"/>
        <v>3</v>
      </c>
      <c r="F13">
        <f t="shared" ca="1" si="1"/>
        <v>149</v>
      </c>
      <c r="G13">
        <v>7.2945440000000001</v>
      </c>
      <c r="H13">
        <v>80.590761799999996</v>
      </c>
      <c r="I13" s="3">
        <v>7.4210928999999997</v>
      </c>
      <c r="J13">
        <v>80.873352699999998</v>
      </c>
      <c r="K13" s="9" t="s">
        <v>39</v>
      </c>
      <c r="L13" t="s">
        <v>42</v>
      </c>
    </row>
    <row r="14" spans="1:12" x14ac:dyDescent="0.25">
      <c r="A14" t="s">
        <v>48</v>
      </c>
      <c r="B14" s="3">
        <v>8.0304797000000008</v>
      </c>
      <c r="C14">
        <v>79.797719599999994</v>
      </c>
      <c r="D14" t="s">
        <v>43</v>
      </c>
      <c r="E14">
        <f t="shared" ca="1" si="0"/>
        <v>7</v>
      </c>
      <c r="F14">
        <f t="shared" ca="1" si="1"/>
        <v>486</v>
      </c>
      <c r="G14">
        <v>7.2945440000000001</v>
      </c>
      <c r="H14">
        <v>80.590761799999996</v>
      </c>
      <c r="I14" s="3">
        <v>8.0304797000000008</v>
      </c>
      <c r="J14">
        <v>79.797719599999994</v>
      </c>
      <c r="K14" s="9" t="s">
        <v>40</v>
      </c>
      <c r="L14" t="s">
        <v>42</v>
      </c>
    </row>
    <row r="15" spans="1:12" x14ac:dyDescent="0.25">
      <c r="A15" t="s">
        <v>49</v>
      </c>
      <c r="B15" s="3">
        <v>6.7168596999999997</v>
      </c>
      <c r="C15">
        <v>80.335120399999994</v>
      </c>
      <c r="D15" t="s">
        <v>43</v>
      </c>
      <c r="E15">
        <f t="shared" ca="1" si="0"/>
        <v>9</v>
      </c>
      <c r="F15">
        <f t="shared" ca="1" si="1"/>
        <v>824</v>
      </c>
      <c r="G15">
        <v>7.2945440000000001</v>
      </c>
      <c r="H15">
        <v>80.590761799999996</v>
      </c>
      <c r="I15" s="3">
        <v>6.7168596999999997</v>
      </c>
      <c r="J15">
        <v>80.335120399999994</v>
      </c>
      <c r="K15" s="9" t="s">
        <v>37</v>
      </c>
      <c r="L15" t="s">
        <v>42</v>
      </c>
    </row>
    <row r="16" spans="1:12" x14ac:dyDescent="0.25">
      <c r="A16" t="s">
        <v>50</v>
      </c>
      <c r="B16" s="3">
        <v>5.9947419999999996</v>
      </c>
      <c r="C16">
        <v>80.268289999999993</v>
      </c>
      <c r="D16" t="s">
        <v>43</v>
      </c>
      <c r="E16">
        <f t="shared" ca="1" si="0"/>
        <v>6</v>
      </c>
      <c r="F16">
        <f t="shared" ca="1" si="1"/>
        <v>278</v>
      </c>
      <c r="G16">
        <v>7.2945440000000001</v>
      </c>
      <c r="H16">
        <v>80.590761799999996</v>
      </c>
      <c r="I16" s="3">
        <v>5.9947419999999996</v>
      </c>
      <c r="J16">
        <v>80.268289999999993</v>
      </c>
      <c r="K16" s="6" t="s">
        <v>36</v>
      </c>
      <c r="L16" t="s">
        <v>42</v>
      </c>
    </row>
    <row r="17" spans="1:12" x14ac:dyDescent="0.25">
      <c r="A17" t="s">
        <v>67</v>
      </c>
      <c r="B17">
        <v>7.2945440000000001</v>
      </c>
      <c r="C17">
        <v>80.590761799999996</v>
      </c>
      <c r="D17" t="s">
        <v>43</v>
      </c>
      <c r="E17">
        <v>15</v>
      </c>
      <c r="F17">
        <f t="shared" ca="1" si="1"/>
        <v>970</v>
      </c>
      <c r="L17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0"/>
  <sheetViews>
    <sheetView tabSelected="1" topLeftCell="A294" workbookViewId="0">
      <selection activeCell="G305" sqref="G305"/>
    </sheetView>
  </sheetViews>
  <sheetFormatPr defaultRowHeight="15" x14ac:dyDescent="0.25"/>
  <cols>
    <col min="1" max="1" width="43.140625" bestFit="1" customWidth="1"/>
    <col min="2" max="2" width="10" bestFit="1" customWidth="1"/>
    <col min="3" max="3" width="11" bestFit="1" customWidth="1"/>
    <col min="4" max="4" width="40.28515625" bestFit="1" customWidth="1"/>
    <col min="5" max="5" width="10" bestFit="1" customWidth="1"/>
    <col min="6" max="6" width="8.28515625" bestFit="1" customWidth="1"/>
    <col min="7" max="7" width="23.5703125" bestFit="1" customWidth="1"/>
    <col min="8" max="8" width="25.140625" bestFit="1" customWidth="1"/>
    <col min="9" max="9" width="18.5703125" bestFit="1" customWidth="1"/>
    <col min="10" max="10" width="20.140625" bestFit="1" customWidth="1"/>
    <col min="11" max="11" width="11" bestFit="1" customWidth="1"/>
    <col min="12" max="12" width="37.140625" customWidth="1"/>
    <col min="13" max="13" width="10.28515625" bestFit="1" customWidth="1"/>
    <col min="14" max="14" width="44.5703125" customWidth="1"/>
    <col min="15" max="15" width="18.5703125" bestFit="1" customWidth="1"/>
    <col min="16" max="16" width="15.28515625" customWidth="1"/>
    <col min="17" max="17" width="18.5703125" bestFit="1" customWidth="1"/>
  </cols>
  <sheetData>
    <row r="1" spans="1:18" x14ac:dyDescent="0.25">
      <c r="A1" s="17" t="s">
        <v>54</v>
      </c>
      <c r="B1" s="12" t="s">
        <v>55</v>
      </c>
      <c r="C1" s="12" t="s">
        <v>56</v>
      </c>
      <c r="D1" s="12" t="s">
        <v>57</v>
      </c>
      <c r="E1" s="12" t="s">
        <v>58</v>
      </c>
      <c r="F1" s="12" t="s">
        <v>59</v>
      </c>
      <c r="G1" s="12" t="s">
        <v>60</v>
      </c>
      <c r="H1" s="12" t="s">
        <v>61</v>
      </c>
      <c r="I1" s="12" t="s">
        <v>62</v>
      </c>
      <c r="J1" s="12" t="s">
        <v>63</v>
      </c>
      <c r="K1" s="12" t="s">
        <v>35</v>
      </c>
      <c r="L1" s="19" t="s">
        <v>64</v>
      </c>
      <c r="M1" s="12" t="s">
        <v>66</v>
      </c>
      <c r="N1" s="11" t="s">
        <v>107</v>
      </c>
      <c r="O1" s="11" t="s">
        <v>108</v>
      </c>
      <c r="P1" t="s">
        <v>109</v>
      </c>
      <c r="Q1" s="21" t="s">
        <v>356</v>
      </c>
      <c r="R1" t="s">
        <v>369</v>
      </c>
    </row>
    <row r="2" spans="1:18" s="11" customFormat="1" x14ac:dyDescent="0.25">
      <c r="A2" s="11" t="s">
        <v>113</v>
      </c>
      <c r="B2" s="11">
        <v>6.8658400000000004</v>
      </c>
      <c r="C2" s="11">
        <v>79.878370000000004</v>
      </c>
      <c r="D2" s="11" t="s">
        <v>487</v>
      </c>
      <c r="E2" s="12"/>
      <c r="F2" s="12"/>
      <c r="G2" s="13"/>
      <c r="H2" s="13"/>
      <c r="K2" s="12" t="s">
        <v>44</v>
      </c>
      <c r="L2" s="22"/>
      <c r="M2" s="11" t="str">
        <f>VLOOKUP(Q2,Sheet5!$A$1:$B$3,2,FALSE)</f>
        <v>#A0A7D8</v>
      </c>
      <c r="N2" s="11" t="s">
        <v>90</v>
      </c>
      <c r="O2" s="11" t="s">
        <v>411</v>
      </c>
      <c r="Q2" s="11" t="s">
        <v>446</v>
      </c>
      <c r="R2" s="11">
        <f>VLOOKUP(Q2,Sheet5!$A$1:$E$3,5,FALSE)</f>
        <v>1</v>
      </c>
    </row>
    <row r="3" spans="1:18" s="11" customFormat="1" x14ac:dyDescent="0.25">
      <c r="A3" s="11" t="s">
        <v>114</v>
      </c>
      <c r="B3" s="11">
        <v>6.5042499999999999</v>
      </c>
      <c r="C3" s="11">
        <v>79.980950000000007</v>
      </c>
      <c r="D3" s="11" t="s">
        <v>488</v>
      </c>
      <c r="E3" s="12"/>
      <c r="F3" s="12"/>
      <c r="G3" s="13"/>
      <c r="H3" s="13"/>
      <c r="K3" s="12" t="s">
        <v>370</v>
      </c>
      <c r="L3" s="22"/>
      <c r="M3" s="11" t="str">
        <f>VLOOKUP(Q3,Sheet5!$A$1:$B$3,2,FALSE)</f>
        <v>#8db600</v>
      </c>
      <c r="N3" s="11" t="s">
        <v>345</v>
      </c>
      <c r="O3" s="11" t="s">
        <v>412</v>
      </c>
      <c r="Q3" s="11" t="s">
        <v>357</v>
      </c>
      <c r="R3" s="11">
        <f>VLOOKUP(Q3,Sheet5!$A$1:$E$3,5,FALSE)</f>
        <v>2</v>
      </c>
    </row>
    <row r="4" spans="1:18" s="11" customFormat="1" x14ac:dyDescent="0.25">
      <c r="A4" s="11" t="s">
        <v>115</v>
      </c>
      <c r="B4" s="11">
        <v>6.7317799999999997</v>
      </c>
      <c r="C4" s="11">
        <v>81.100899999999996</v>
      </c>
      <c r="D4" s="11" t="s">
        <v>489</v>
      </c>
      <c r="E4" s="12"/>
      <c r="F4" s="12"/>
      <c r="G4" s="13"/>
      <c r="H4" s="13"/>
      <c r="K4" s="12" t="s">
        <v>371</v>
      </c>
      <c r="L4" s="22"/>
      <c r="M4" s="11" t="str">
        <f>VLOOKUP(Q4,Sheet5!$A$1:$B$3,2,FALSE)</f>
        <v>#8db600</v>
      </c>
      <c r="N4" s="11" t="s">
        <v>346</v>
      </c>
      <c r="O4" s="11" t="s">
        <v>412</v>
      </c>
      <c r="Q4" s="11" t="s">
        <v>357</v>
      </c>
      <c r="R4" s="11">
        <f>VLOOKUP(Q4,Sheet5!$A$1:$E$3,5,FALSE)</f>
        <v>2</v>
      </c>
    </row>
    <row r="5" spans="1:18" x14ac:dyDescent="0.25">
      <c r="A5" s="11" t="s">
        <v>116</v>
      </c>
      <c r="B5" s="11">
        <v>6.8411200000000001</v>
      </c>
      <c r="C5" s="11">
        <v>79.902199999999993</v>
      </c>
      <c r="D5" s="11" t="s">
        <v>490</v>
      </c>
      <c r="E5" s="12"/>
      <c r="F5" s="12"/>
      <c r="G5" s="13"/>
      <c r="H5" s="13"/>
      <c r="I5" s="11"/>
      <c r="J5" s="11"/>
      <c r="K5" s="12" t="s">
        <v>44</v>
      </c>
      <c r="L5" s="22"/>
      <c r="M5" s="11" t="str">
        <f>VLOOKUP(Q5,Sheet5!$A$1:$B$3,2,FALSE)</f>
        <v>#8db600</v>
      </c>
      <c r="N5" s="11" t="s">
        <v>94</v>
      </c>
      <c r="O5" s="11" t="s">
        <v>412</v>
      </c>
      <c r="P5" s="11"/>
      <c r="Q5" s="11" t="s">
        <v>357</v>
      </c>
      <c r="R5" s="11">
        <f>VLOOKUP(Q5,Sheet5!$A$1:$E$3,5,FALSE)</f>
        <v>2</v>
      </c>
    </row>
    <row r="6" spans="1:18" x14ac:dyDescent="0.25">
      <c r="A6" s="11" t="s">
        <v>117</v>
      </c>
      <c r="B6" s="11">
        <v>6.8699700000000004</v>
      </c>
      <c r="C6" s="11">
        <v>79.887339999999995</v>
      </c>
      <c r="D6" s="11" t="s">
        <v>487</v>
      </c>
      <c r="E6" s="12"/>
      <c r="F6" s="12"/>
      <c r="G6" s="13"/>
      <c r="H6" s="13"/>
      <c r="I6" s="11"/>
      <c r="J6" s="11"/>
      <c r="K6" s="12" t="s">
        <v>44</v>
      </c>
      <c r="L6" s="22"/>
      <c r="M6" s="11" t="str">
        <f>VLOOKUP(Q6,Sheet5!$A$1:$B$3,2,FALSE)</f>
        <v>#8db600</v>
      </c>
      <c r="N6" s="11" t="s">
        <v>346</v>
      </c>
      <c r="O6" s="11" t="s">
        <v>412</v>
      </c>
      <c r="P6" s="11"/>
      <c r="Q6" s="11" t="s">
        <v>357</v>
      </c>
      <c r="R6" s="11">
        <f>VLOOKUP(Q6,Sheet5!$A$1:$E$3,5,FALSE)</f>
        <v>2</v>
      </c>
    </row>
    <row r="7" spans="1:18" x14ac:dyDescent="0.25">
      <c r="A7" s="11" t="s">
        <v>118</v>
      </c>
      <c r="B7" s="11">
        <v>7.3603199999999998</v>
      </c>
      <c r="C7" s="11">
        <v>80.600620000000006</v>
      </c>
      <c r="D7" s="11" t="s">
        <v>488</v>
      </c>
      <c r="E7" s="12"/>
      <c r="F7" s="12"/>
      <c r="G7" s="13"/>
      <c r="H7" s="13"/>
      <c r="I7" s="11"/>
      <c r="J7" s="11"/>
      <c r="K7" s="12" t="s">
        <v>372</v>
      </c>
      <c r="L7" s="22"/>
      <c r="M7" s="11" t="str">
        <f>VLOOKUP(Q7,Sheet5!$A$1:$B$3,2,FALSE)</f>
        <v>#8db600</v>
      </c>
      <c r="N7" s="11" t="s">
        <v>347</v>
      </c>
      <c r="O7" s="11" t="s">
        <v>411</v>
      </c>
      <c r="P7" s="11"/>
      <c r="Q7" s="11" t="s">
        <v>357</v>
      </c>
      <c r="R7" s="11">
        <f>VLOOKUP(Q7,Sheet5!$A$1:$E$3,5,FALSE)</f>
        <v>2</v>
      </c>
    </row>
    <row r="8" spans="1:18" x14ac:dyDescent="0.25">
      <c r="A8" s="11" t="s">
        <v>119</v>
      </c>
      <c r="B8" s="11">
        <v>6.1005099999999999</v>
      </c>
      <c r="C8" s="11">
        <v>80.476569999999995</v>
      </c>
      <c r="D8" s="11" t="s">
        <v>489</v>
      </c>
      <c r="E8" s="12"/>
      <c r="F8" s="12"/>
      <c r="G8" s="13"/>
      <c r="H8" s="13"/>
      <c r="I8" s="11"/>
      <c r="J8" s="11"/>
      <c r="K8" s="12" t="s">
        <v>372</v>
      </c>
      <c r="L8" s="22"/>
      <c r="M8" s="11" t="str">
        <f>VLOOKUP(Q8,Sheet5!$A$1:$B$3,2,FALSE)</f>
        <v>#8db600</v>
      </c>
      <c r="N8" s="11" t="s">
        <v>347</v>
      </c>
      <c r="O8" s="11" t="s">
        <v>411</v>
      </c>
      <c r="P8" s="11"/>
      <c r="Q8" s="11" t="s">
        <v>357</v>
      </c>
      <c r="R8" s="11">
        <f>VLOOKUP(Q8,Sheet5!$A$1:$E$3,5,FALSE)</f>
        <v>2</v>
      </c>
    </row>
    <row r="9" spans="1:18" x14ac:dyDescent="0.25">
      <c r="A9" s="11" t="s">
        <v>120</v>
      </c>
      <c r="B9" s="11">
        <v>6.47689</v>
      </c>
      <c r="C9" s="11">
        <v>79.983689999999996</v>
      </c>
      <c r="D9" s="11" t="s">
        <v>490</v>
      </c>
      <c r="E9" s="12"/>
      <c r="F9" s="11"/>
      <c r="G9" s="13"/>
      <c r="H9" s="13"/>
      <c r="I9" s="11"/>
      <c r="J9" s="11"/>
      <c r="K9" s="12" t="s">
        <v>370</v>
      </c>
      <c r="L9" s="22"/>
      <c r="M9" s="11" t="str">
        <f>VLOOKUP(Q9,Sheet5!$A$1:$B$3,2,FALSE)</f>
        <v>#A0A7D8</v>
      </c>
      <c r="N9" s="11" t="s">
        <v>347</v>
      </c>
      <c r="O9" s="11" t="s">
        <v>411</v>
      </c>
      <c r="P9" s="11"/>
      <c r="Q9" s="11" t="s">
        <v>446</v>
      </c>
      <c r="R9" s="11">
        <f>VLOOKUP(Q9,Sheet5!$A$1:$E$3,5,FALSE)</f>
        <v>1</v>
      </c>
    </row>
    <row r="10" spans="1:18" x14ac:dyDescent="0.25">
      <c r="A10" s="11" t="s">
        <v>121</v>
      </c>
      <c r="B10" s="11">
        <v>7.9820399999999996</v>
      </c>
      <c r="C10" s="11">
        <v>79.832790000000003</v>
      </c>
      <c r="D10" s="11" t="s">
        <v>487</v>
      </c>
      <c r="E10" s="12"/>
      <c r="F10" s="11"/>
      <c r="G10" s="13"/>
      <c r="H10" s="13"/>
      <c r="I10" s="11"/>
      <c r="J10" s="11"/>
      <c r="K10" s="12" t="s">
        <v>40</v>
      </c>
      <c r="L10" s="22"/>
      <c r="M10" s="11" t="str">
        <f>VLOOKUP(Q10,Sheet5!$A$1:$B$3,2,FALSE)</f>
        <v>#A0A7D8</v>
      </c>
      <c r="N10" s="11" t="s">
        <v>347</v>
      </c>
      <c r="O10" s="11" t="s">
        <v>411</v>
      </c>
      <c r="P10" s="11"/>
      <c r="Q10" s="11" t="s">
        <v>446</v>
      </c>
      <c r="R10" s="11">
        <f>VLOOKUP(Q10,Sheet5!$A$1:$E$3,5,FALSE)</f>
        <v>1</v>
      </c>
    </row>
    <row r="11" spans="1:18" x14ac:dyDescent="0.25">
      <c r="A11" s="11" t="s">
        <v>122</v>
      </c>
      <c r="B11" s="11">
        <v>7.9820500000000001</v>
      </c>
      <c r="C11" s="11">
        <v>79.832809999999995</v>
      </c>
      <c r="D11" s="11" t="s">
        <v>488</v>
      </c>
      <c r="E11" s="12"/>
      <c r="F11" s="11"/>
      <c r="G11" s="13"/>
      <c r="H11" s="13"/>
      <c r="I11" s="11"/>
      <c r="J11" s="11"/>
      <c r="K11" s="12" t="s">
        <v>40</v>
      </c>
      <c r="L11" s="22"/>
      <c r="M11" s="11" t="str">
        <f>VLOOKUP(Q11,Sheet5!$A$1:$B$3,2,FALSE)</f>
        <v>#A0A7D8</v>
      </c>
      <c r="N11" s="11" t="s">
        <v>347</v>
      </c>
      <c r="O11" s="11" t="s">
        <v>411</v>
      </c>
      <c r="P11" s="11"/>
      <c r="Q11" s="11" t="s">
        <v>446</v>
      </c>
      <c r="R11" s="11">
        <f>VLOOKUP(Q11,Sheet5!$A$1:$E$3,5,FALSE)</f>
        <v>1</v>
      </c>
    </row>
    <row r="12" spans="1:18" x14ac:dyDescent="0.25">
      <c r="A12" s="11" t="s">
        <v>123</v>
      </c>
      <c r="B12" s="11">
        <v>6.4859</v>
      </c>
      <c r="C12" s="11">
        <v>80.061599999999999</v>
      </c>
      <c r="D12" s="11" t="s">
        <v>489</v>
      </c>
      <c r="E12" s="12"/>
      <c r="F12" s="11"/>
      <c r="G12" s="13"/>
      <c r="H12" s="13"/>
      <c r="I12" s="11"/>
      <c r="J12" s="11"/>
      <c r="K12" s="12" t="s">
        <v>373</v>
      </c>
      <c r="L12" s="22"/>
      <c r="M12" s="11" t="str">
        <f>VLOOKUP(Q12,Sheet5!$A$1:$B$3,2,FALSE)</f>
        <v>#A0A7D8</v>
      </c>
      <c r="N12" s="11" t="s">
        <v>348</v>
      </c>
      <c r="O12" s="11" t="s">
        <v>411</v>
      </c>
      <c r="P12" s="11"/>
      <c r="Q12" s="11" t="s">
        <v>446</v>
      </c>
      <c r="R12" s="11">
        <f>VLOOKUP(Q12,Sheet5!$A$1:$E$3,5,FALSE)</f>
        <v>1</v>
      </c>
    </row>
    <row r="13" spans="1:18" x14ac:dyDescent="0.25">
      <c r="A13" s="11" t="s">
        <v>124</v>
      </c>
      <c r="B13" s="11">
        <v>6.1252000000000004</v>
      </c>
      <c r="C13" s="11">
        <v>80.406899999999993</v>
      </c>
      <c r="D13" s="11" t="s">
        <v>490</v>
      </c>
      <c r="E13" s="12"/>
      <c r="F13" s="12"/>
      <c r="G13" s="13"/>
      <c r="H13" s="13"/>
      <c r="I13" s="11"/>
      <c r="J13" s="11"/>
      <c r="K13" s="12" t="s">
        <v>374</v>
      </c>
      <c r="L13" s="22"/>
      <c r="M13" s="11" t="str">
        <f>VLOOKUP(Q13,Sheet5!$A$1:$B$3,2,FALSE)</f>
        <v>#A0A7D8</v>
      </c>
      <c r="N13" s="11" t="s">
        <v>348</v>
      </c>
      <c r="O13" s="11" t="s">
        <v>411</v>
      </c>
      <c r="P13" s="11"/>
      <c r="Q13" s="11" t="s">
        <v>446</v>
      </c>
      <c r="R13" s="11">
        <f>VLOOKUP(Q13,Sheet5!$A$1:$E$3,5,FALSE)</f>
        <v>1</v>
      </c>
    </row>
    <row r="14" spans="1:18" x14ac:dyDescent="0.25">
      <c r="A14" s="11" t="s">
        <v>125</v>
      </c>
      <c r="B14" s="11">
        <v>6.85128</v>
      </c>
      <c r="C14" s="11">
        <v>79.865039999999993</v>
      </c>
      <c r="D14" s="11" t="s">
        <v>487</v>
      </c>
      <c r="E14" s="12"/>
      <c r="F14" s="11"/>
      <c r="G14" s="13"/>
      <c r="H14" s="13"/>
      <c r="I14" s="11"/>
      <c r="J14" s="11"/>
      <c r="K14" s="12" t="s">
        <v>375</v>
      </c>
      <c r="L14" s="22"/>
      <c r="M14" s="11" t="str">
        <f>VLOOKUP(Q14,Sheet5!$A$1:$B$3,2,FALSE)</f>
        <v>#8db600</v>
      </c>
      <c r="N14" s="11" t="s">
        <v>349</v>
      </c>
      <c r="O14" s="11" t="s">
        <v>412</v>
      </c>
      <c r="P14" s="11"/>
      <c r="Q14" s="11" t="s">
        <v>357</v>
      </c>
      <c r="R14" s="11">
        <f>VLOOKUP(Q14,Sheet5!$A$1:$E$3,5,FALSE)</f>
        <v>2</v>
      </c>
    </row>
    <row r="15" spans="1:18" x14ac:dyDescent="0.25">
      <c r="A15" s="11" t="s">
        <v>126</v>
      </c>
      <c r="B15" s="11">
        <v>6.85128</v>
      </c>
      <c r="C15" s="11">
        <v>79.865039999999993</v>
      </c>
      <c r="D15" s="11" t="s">
        <v>488</v>
      </c>
      <c r="E15" s="12"/>
      <c r="F15" s="11"/>
      <c r="G15" s="13"/>
      <c r="H15" s="13"/>
      <c r="I15" s="11"/>
      <c r="J15" s="11"/>
      <c r="K15" s="12" t="s">
        <v>375</v>
      </c>
      <c r="L15" s="22"/>
      <c r="M15" s="11" t="str">
        <f>VLOOKUP(Q15,Sheet5!$A$1:$B$3,2,FALSE)</f>
        <v>#A0A7D8</v>
      </c>
      <c r="N15" s="11" t="s">
        <v>90</v>
      </c>
      <c r="O15" s="11" t="s">
        <v>411</v>
      </c>
      <c r="P15" s="11"/>
      <c r="Q15" s="11" t="s">
        <v>446</v>
      </c>
      <c r="R15" s="11">
        <f>VLOOKUP(Q15,Sheet5!$A$1:$E$3,5,FALSE)</f>
        <v>1</v>
      </c>
    </row>
    <row r="16" spans="1:18" x14ac:dyDescent="0.25">
      <c r="A16" s="11" t="s">
        <v>127</v>
      </c>
      <c r="B16" s="11">
        <v>6.47593</v>
      </c>
      <c r="C16" s="11">
        <v>79.984200000000001</v>
      </c>
      <c r="D16" s="11" t="s">
        <v>489</v>
      </c>
      <c r="E16" s="12"/>
      <c r="F16" s="11"/>
      <c r="G16" s="13"/>
      <c r="H16" s="13"/>
      <c r="I16" s="11"/>
      <c r="J16" s="11"/>
      <c r="K16" s="12" t="s">
        <v>370</v>
      </c>
      <c r="L16" s="22"/>
      <c r="M16" s="11" t="str">
        <f>VLOOKUP(Q16,Sheet5!$A$1:$B$3,2,FALSE)</f>
        <v>#A0A7D8</v>
      </c>
      <c r="N16" s="11" t="s">
        <v>350</v>
      </c>
      <c r="O16" s="11" t="s">
        <v>412</v>
      </c>
      <c r="P16" s="11"/>
      <c r="Q16" s="11" t="s">
        <v>446</v>
      </c>
      <c r="R16" s="11">
        <f>VLOOKUP(Q16,Sheet5!$A$1:$E$3,5,FALSE)</f>
        <v>1</v>
      </c>
    </row>
    <row r="17" spans="1:18" x14ac:dyDescent="0.25">
      <c r="A17" s="11" t="s">
        <v>128</v>
      </c>
      <c r="B17" s="11">
        <v>6.4759500000000001</v>
      </c>
      <c r="C17" s="11">
        <v>79.9846</v>
      </c>
      <c r="D17" s="11" t="s">
        <v>490</v>
      </c>
      <c r="E17" s="12"/>
      <c r="F17" s="11"/>
      <c r="G17" s="13"/>
      <c r="H17" s="13"/>
      <c r="I17" s="11"/>
      <c r="J17" s="11"/>
      <c r="K17" s="12" t="s">
        <v>370</v>
      </c>
      <c r="L17" s="22"/>
      <c r="M17" s="11" t="str">
        <f>VLOOKUP(Q17,Sheet5!$A$1:$B$3,2,FALSE)</f>
        <v>#A0A7D8</v>
      </c>
      <c r="N17" s="11" t="s">
        <v>350</v>
      </c>
      <c r="O17" s="11" t="s">
        <v>412</v>
      </c>
      <c r="P17" s="11"/>
      <c r="Q17" s="11" t="s">
        <v>446</v>
      </c>
      <c r="R17" s="11">
        <f>VLOOKUP(Q17,Sheet5!$A$1:$E$3,5,FALSE)</f>
        <v>1</v>
      </c>
    </row>
    <row r="18" spans="1:18" x14ac:dyDescent="0.25">
      <c r="A18" s="11" t="s">
        <v>129</v>
      </c>
      <c r="B18" s="11">
        <v>6.7679</v>
      </c>
      <c r="C18" s="11">
        <v>80.045400000000001</v>
      </c>
      <c r="D18" s="11" t="s">
        <v>487</v>
      </c>
      <c r="E18" s="12"/>
      <c r="F18" s="11"/>
      <c r="G18" s="13"/>
      <c r="H18" s="13"/>
      <c r="I18" s="11"/>
      <c r="J18" s="11"/>
      <c r="K18" s="12" t="s">
        <v>370</v>
      </c>
      <c r="L18" s="22"/>
      <c r="M18" s="11" t="str">
        <f>VLOOKUP(Q18,Sheet5!$A$1:$B$3,2,FALSE)</f>
        <v>#A0A7D8</v>
      </c>
      <c r="N18" s="11" t="s">
        <v>350</v>
      </c>
      <c r="O18" s="11" t="s">
        <v>412</v>
      </c>
      <c r="P18" s="11"/>
      <c r="Q18" s="11" t="s">
        <v>446</v>
      </c>
      <c r="R18" s="11">
        <f>VLOOKUP(Q18,Sheet5!$A$1:$E$3,5,FALSE)</f>
        <v>1</v>
      </c>
    </row>
    <row r="19" spans="1:18" x14ac:dyDescent="0.25">
      <c r="A19" s="11" t="s">
        <v>130</v>
      </c>
      <c r="B19" s="11">
        <v>6.7679</v>
      </c>
      <c r="C19" s="11">
        <v>80.045400000000001</v>
      </c>
      <c r="D19" s="11" t="s">
        <v>488</v>
      </c>
      <c r="E19" s="12"/>
      <c r="F19" s="11"/>
      <c r="G19" s="13"/>
      <c r="H19" s="13"/>
      <c r="I19" s="11"/>
      <c r="J19" s="11"/>
      <c r="K19" s="12" t="s">
        <v>370</v>
      </c>
      <c r="L19" s="22"/>
      <c r="M19" s="11" t="str">
        <f>VLOOKUP(Q19,Sheet5!$A$1:$B$3,2,FALSE)</f>
        <v>#A0A7D8</v>
      </c>
      <c r="N19" s="11" t="s">
        <v>350</v>
      </c>
      <c r="O19" s="11" t="s">
        <v>412</v>
      </c>
      <c r="P19" s="11"/>
      <c r="Q19" s="11" t="s">
        <v>446</v>
      </c>
      <c r="R19" s="11">
        <f>VLOOKUP(Q19,Sheet5!$A$1:$E$3,5,FALSE)</f>
        <v>1</v>
      </c>
    </row>
    <row r="20" spans="1:18" x14ac:dyDescent="0.25">
      <c r="A20" s="11" t="s">
        <v>131</v>
      </c>
      <c r="B20" s="11">
        <v>7.4924799999999996</v>
      </c>
      <c r="C20" s="11">
        <v>79.91628</v>
      </c>
      <c r="D20" s="11" t="s">
        <v>489</v>
      </c>
      <c r="E20" s="12"/>
      <c r="F20" s="11"/>
      <c r="G20" s="13"/>
      <c r="H20" s="13"/>
      <c r="I20" s="11"/>
      <c r="J20" s="11"/>
      <c r="K20" s="12" t="s">
        <v>38</v>
      </c>
      <c r="L20" s="22"/>
      <c r="M20" s="11" t="str">
        <f>VLOOKUP(Q20,Sheet5!$A$1:$B$3,2,FALSE)</f>
        <v>#A0A7D8</v>
      </c>
      <c r="N20" s="11" t="s">
        <v>89</v>
      </c>
      <c r="O20" s="11" t="s">
        <v>412</v>
      </c>
      <c r="P20" s="11"/>
      <c r="Q20" s="11" t="s">
        <v>446</v>
      </c>
      <c r="R20" s="11">
        <f>VLOOKUP(Q20,Sheet5!$A$1:$E$3,5,FALSE)</f>
        <v>1</v>
      </c>
    </row>
    <row r="21" spans="1:18" x14ac:dyDescent="0.25">
      <c r="A21" s="11" t="s">
        <v>132</v>
      </c>
      <c r="B21" s="11">
        <v>6.47593</v>
      </c>
      <c r="C21" s="11">
        <v>79.984200000000001</v>
      </c>
      <c r="D21" s="11" t="s">
        <v>490</v>
      </c>
      <c r="E21" s="12"/>
      <c r="F21" s="11"/>
      <c r="G21" s="13"/>
      <c r="H21" s="13"/>
      <c r="I21" s="11"/>
      <c r="J21" s="11"/>
      <c r="K21" s="12" t="s">
        <v>370</v>
      </c>
      <c r="L21" s="22"/>
      <c r="M21" s="11" t="str">
        <f>VLOOKUP(Q21,Sheet5!$A$1:$B$3,2,FALSE)</f>
        <v>#A0A7D8</v>
      </c>
      <c r="N21" s="11" t="s">
        <v>350</v>
      </c>
      <c r="O21" s="11" t="s">
        <v>412</v>
      </c>
      <c r="P21" s="11"/>
      <c r="Q21" s="11" t="s">
        <v>446</v>
      </c>
      <c r="R21" s="11">
        <f>VLOOKUP(Q21,Sheet5!$A$1:$E$3,5,FALSE)</f>
        <v>1</v>
      </c>
    </row>
    <row r="22" spans="1:18" x14ac:dyDescent="0.25">
      <c r="A22" s="11" t="s">
        <v>481</v>
      </c>
      <c r="B22" s="11">
        <v>6.9390200000000002</v>
      </c>
      <c r="C22" s="11">
        <v>79.860529999999997</v>
      </c>
      <c r="D22" s="11" t="s">
        <v>487</v>
      </c>
      <c r="E22" s="12"/>
      <c r="F22" s="11"/>
      <c r="G22" s="13"/>
      <c r="H22" s="13"/>
      <c r="I22" s="11"/>
      <c r="J22" s="11"/>
      <c r="K22" s="12" t="s">
        <v>44</v>
      </c>
      <c r="L22" s="22"/>
      <c r="M22" s="11" t="str">
        <f>VLOOKUP(Q22,Sheet5!$A$1:$B$3,2,FALSE)</f>
        <v>#A0A7D8</v>
      </c>
      <c r="N22" s="11" t="s">
        <v>89</v>
      </c>
      <c r="O22" s="11" t="s">
        <v>412</v>
      </c>
      <c r="P22" s="11"/>
      <c r="Q22" s="11" t="s">
        <v>446</v>
      </c>
      <c r="R22" s="11">
        <f>VLOOKUP(Q22,Sheet5!$A$1:$E$3,5,FALSE)</f>
        <v>1</v>
      </c>
    </row>
    <row r="23" spans="1:18" x14ac:dyDescent="0.25">
      <c r="A23" s="11" t="s">
        <v>133</v>
      </c>
      <c r="B23" s="11">
        <v>6.47593</v>
      </c>
      <c r="C23" s="11">
        <v>79.984200000000001</v>
      </c>
      <c r="D23" s="11" t="s">
        <v>488</v>
      </c>
      <c r="E23" s="12"/>
      <c r="F23" s="11"/>
      <c r="G23" s="13"/>
      <c r="H23" s="13"/>
      <c r="I23" s="11"/>
      <c r="J23" s="11"/>
      <c r="K23" s="12" t="s">
        <v>370</v>
      </c>
      <c r="L23" s="22"/>
      <c r="M23" s="11" t="str">
        <f>VLOOKUP(Q23,Sheet5!$A$1:$B$3,2,FALSE)</f>
        <v>#A0A7D8</v>
      </c>
      <c r="N23" s="11" t="s">
        <v>350</v>
      </c>
      <c r="O23" s="11" t="s">
        <v>412</v>
      </c>
      <c r="P23" s="11"/>
      <c r="Q23" s="11" t="s">
        <v>446</v>
      </c>
      <c r="R23" s="11">
        <f>VLOOKUP(Q23,Sheet5!$A$1:$E$3,5,FALSE)</f>
        <v>1</v>
      </c>
    </row>
    <row r="24" spans="1:18" x14ac:dyDescent="0.25">
      <c r="A24" s="11" t="s">
        <v>482</v>
      </c>
      <c r="B24" s="11">
        <v>6.9390200000000002</v>
      </c>
      <c r="C24" s="11">
        <v>79.860529999999997</v>
      </c>
      <c r="D24" s="11" t="s">
        <v>489</v>
      </c>
      <c r="E24" s="12"/>
      <c r="F24" s="12"/>
      <c r="G24" s="13"/>
      <c r="H24" s="13"/>
      <c r="I24" s="11"/>
      <c r="J24" s="11"/>
      <c r="K24" s="12" t="s">
        <v>44</v>
      </c>
      <c r="L24" s="22"/>
      <c r="M24" s="11" t="str">
        <f>VLOOKUP(Q24,Sheet5!$A$1:$B$3,2,FALSE)</f>
        <v>#A0A7D8</v>
      </c>
      <c r="N24" s="11" t="s">
        <v>89</v>
      </c>
      <c r="O24" s="11" t="s">
        <v>412</v>
      </c>
      <c r="P24" s="11"/>
      <c r="Q24" s="11" t="s">
        <v>446</v>
      </c>
      <c r="R24" s="11">
        <f>VLOOKUP(Q24,Sheet5!$A$1:$E$3,5,FALSE)</f>
        <v>1</v>
      </c>
    </row>
    <row r="25" spans="1:18" x14ac:dyDescent="0.25">
      <c r="A25" s="11" t="s">
        <v>134</v>
      </c>
      <c r="B25" s="11">
        <v>6.47593</v>
      </c>
      <c r="C25" s="11">
        <v>79.984200000000001</v>
      </c>
      <c r="D25" s="11" t="s">
        <v>490</v>
      </c>
      <c r="E25" s="12"/>
      <c r="F25" s="11"/>
      <c r="G25" s="13"/>
      <c r="H25" s="13"/>
      <c r="I25" s="11"/>
      <c r="J25" s="11"/>
      <c r="K25" s="12" t="s">
        <v>370</v>
      </c>
      <c r="L25" s="22"/>
      <c r="M25" s="11" t="str">
        <f>VLOOKUP(Q25,Sheet5!$A$1:$B$3,2,FALSE)</f>
        <v>#A0A7D8</v>
      </c>
      <c r="N25" s="11" t="s">
        <v>350</v>
      </c>
      <c r="O25" s="11" t="s">
        <v>412</v>
      </c>
      <c r="P25" s="11"/>
      <c r="Q25" s="11" t="s">
        <v>446</v>
      </c>
      <c r="R25" s="11">
        <f>VLOOKUP(Q25,Sheet5!$A$1:$E$3,5,FALSE)</f>
        <v>1</v>
      </c>
    </row>
    <row r="26" spans="1:18" x14ac:dyDescent="0.25">
      <c r="A26" s="11" t="s">
        <v>135</v>
      </c>
      <c r="B26" s="11">
        <v>6.47593</v>
      </c>
      <c r="C26" s="11">
        <v>79.984200000000001</v>
      </c>
      <c r="D26" s="11" t="s">
        <v>487</v>
      </c>
      <c r="E26" s="12"/>
      <c r="F26" s="11"/>
      <c r="G26" s="13"/>
      <c r="H26" s="13"/>
      <c r="I26" s="11"/>
      <c r="J26" s="11"/>
      <c r="K26" s="12" t="s">
        <v>370</v>
      </c>
      <c r="L26" s="22"/>
      <c r="M26" s="11" t="str">
        <f>VLOOKUP(Q26,Sheet5!$A$1:$B$3,2,FALSE)</f>
        <v>#A0A7D8</v>
      </c>
      <c r="N26" s="11" t="s">
        <v>350</v>
      </c>
      <c r="O26" s="11" t="s">
        <v>412</v>
      </c>
      <c r="P26" s="11"/>
      <c r="Q26" s="11" t="s">
        <v>446</v>
      </c>
      <c r="R26" s="11">
        <f>VLOOKUP(Q26,Sheet5!$A$1:$E$3,5,FALSE)</f>
        <v>1</v>
      </c>
    </row>
    <row r="27" spans="1:18" x14ac:dyDescent="0.25">
      <c r="A27" s="11" t="s">
        <v>136</v>
      </c>
      <c r="B27" s="11">
        <v>6.4755799999999999</v>
      </c>
      <c r="C27" s="11">
        <v>79.983440000000002</v>
      </c>
      <c r="D27" s="11" t="s">
        <v>488</v>
      </c>
      <c r="E27" s="12"/>
      <c r="F27" s="11"/>
      <c r="G27" s="13"/>
      <c r="H27" s="13"/>
      <c r="I27" s="11"/>
      <c r="J27" s="11"/>
      <c r="K27" s="12" t="s">
        <v>370</v>
      </c>
      <c r="L27" s="22"/>
      <c r="M27" s="11" t="str">
        <f>VLOOKUP(Q27,Sheet5!$A$1:$B$3,2,FALSE)</f>
        <v>#A0A7D8</v>
      </c>
      <c r="N27" s="11" t="s">
        <v>350</v>
      </c>
      <c r="O27" s="11" t="s">
        <v>412</v>
      </c>
      <c r="P27" s="11"/>
      <c r="Q27" s="11" t="s">
        <v>446</v>
      </c>
      <c r="R27" s="11">
        <f>VLOOKUP(Q27,Sheet5!$A$1:$E$3,5,FALSE)</f>
        <v>1</v>
      </c>
    </row>
    <row r="28" spans="1:18" x14ac:dyDescent="0.25">
      <c r="A28" s="11" t="s">
        <v>137</v>
      </c>
      <c r="B28" s="11">
        <v>6.4759599999999997</v>
      </c>
      <c r="C28" s="11">
        <v>79.984399999999994</v>
      </c>
      <c r="D28" s="11" t="s">
        <v>489</v>
      </c>
      <c r="E28" s="12"/>
      <c r="F28" s="11"/>
      <c r="G28" s="13"/>
      <c r="H28" s="13"/>
      <c r="I28" s="11"/>
      <c r="J28" s="11"/>
      <c r="K28" s="12" t="s">
        <v>370</v>
      </c>
      <c r="L28" s="22"/>
      <c r="M28" s="11" t="str">
        <f>VLOOKUP(Q28,Sheet5!$A$1:$B$3,2,FALSE)</f>
        <v>#A0A7D8</v>
      </c>
      <c r="N28" s="11" t="s">
        <v>350</v>
      </c>
      <c r="O28" s="11" t="s">
        <v>412</v>
      </c>
      <c r="P28" s="11"/>
      <c r="Q28" s="11" t="s">
        <v>446</v>
      </c>
      <c r="R28" s="11">
        <f>VLOOKUP(Q28,Sheet5!$A$1:$E$3,5,FALSE)</f>
        <v>1</v>
      </c>
    </row>
    <row r="29" spans="1:18" x14ac:dyDescent="0.25">
      <c r="A29" s="11" t="s">
        <v>138</v>
      </c>
      <c r="B29" s="11">
        <v>6.4759399999999996</v>
      </c>
      <c r="C29" s="11">
        <v>79.984300000000005</v>
      </c>
      <c r="D29" s="11" t="s">
        <v>490</v>
      </c>
      <c r="E29" s="12"/>
      <c r="F29" s="11"/>
      <c r="G29" s="13"/>
      <c r="H29" s="13"/>
      <c r="I29" s="11"/>
      <c r="J29" s="11"/>
      <c r="K29" s="12" t="s">
        <v>370</v>
      </c>
      <c r="L29" s="22"/>
      <c r="M29" s="11" t="str">
        <f>VLOOKUP(Q29,Sheet5!$A$1:$B$3,2,FALSE)</f>
        <v>#A0A7D8</v>
      </c>
      <c r="N29" s="11" t="s">
        <v>350</v>
      </c>
      <c r="O29" s="11" t="s">
        <v>412</v>
      </c>
      <c r="P29" s="11"/>
      <c r="Q29" s="11" t="s">
        <v>446</v>
      </c>
      <c r="R29" s="11">
        <f>VLOOKUP(Q29,Sheet5!$A$1:$E$3,5,FALSE)</f>
        <v>1</v>
      </c>
    </row>
    <row r="30" spans="1:18" x14ac:dyDescent="0.25">
      <c r="A30" s="11" t="s">
        <v>139</v>
      </c>
      <c r="B30" s="11">
        <v>6.4758599999999999</v>
      </c>
      <c r="C30" s="11">
        <v>79.984099999999998</v>
      </c>
      <c r="D30" s="11" t="s">
        <v>487</v>
      </c>
      <c r="E30" s="12"/>
      <c r="F30" s="11"/>
      <c r="G30" s="13"/>
      <c r="H30" s="13"/>
      <c r="I30" s="11"/>
      <c r="J30" s="11"/>
      <c r="K30" s="12" t="s">
        <v>370</v>
      </c>
      <c r="L30" s="22"/>
      <c r="M30" s="11" t="str">
        <f>VLOOKUP(Q30,Sheet5!$A$1:$B$3,2,FALSE)</f>
        <v>#A0A7D8</v>
      </c>
      <c r="N30" s="11" t="s">
        <v>350</v>
      </c>
      <c r="O30" s="11" t="s">
        <v>412</v>
      </c>
      <c r="P30" s="11"/>
      <c r="Q30" s="11" t="s">
        <v>446</v>
      </c>
      <c r="R30" s="11">
        <f>VLOOKUP(Q30,Sheet5!$A$1:$E$3,5,FALSE)</f>
        <v>1</v>
      </c>
    </row>
    <row r="31" spans="1:18" x14ac:dyDescent="0.25">
      <c r="A31" s="11" t="s">
        <v>140</v>
      </c>
      <c r="B31" s="11">
        <v>6.4758599999999999</v>
      </c>
      <c r="C31" s="11">
        <v>79.984099999999998</v>
      </c>
      <c r="D31" s="11" t="s">
        <v>488</v>
      </c>
      <c r="E31" s="12"/>
      <c r="F31" s="11"/>
      <c r="G31" s="13"/>
      <c r="H31" s="13"/>
      <c r="I31" s="11"/>
      <c r="J31" s="11"/>
      <c r="K31" s="12" t="s">
        <v>370</v>
      </c>
      <c r="L31" s="22"/>
      <c r="M31" s="11" t="str">
        <f>VLOOKUP(Q31,Sheet5!$A$1:$B$3,2,FALSE)</f>
        <v>#A0A7D8</v>
      </c>
      <c r="N31" s="11" t="s">
        <v>350</v>
      </c>
      <c r="O31" s="11" t="s">
        <v>412</v>
      </c>
      <c r="P31" s="11"/>
      <c r="Q31" s="11" t="s">
        <v>446</v>
      </c>
      <c r="R31" s="11">
        <f>VLOOKUP(Q31,Sheet5!$A$1:$E$3,5,FALSE)</f>
        <v>1</v>
      </c>
    </row>
    <row r="32" spans="1:18" x14ac:dyDescent="0.25">
      <c r="A32" s="11" t="s">
        <v>141</v>
      </c>
      <c r="B32" s="11">
        <v>6.47593</v>
      </c>
      <c r="C32" s="11">
        <v>79.984200000000001</v>
      </c>
      <c r="D32" s="11" t="s">
        <v>489</v>
      </c>
      <c r="E32" s="12"/>
      <c r="F32" s="11"/>
      <c r="G32" s="13"/>
      <c r="H32" s="13"/>
      <c r="I32" s="11"/>
      <c r="J32" s="11"/>
      <c r="K32" s="12" t="s">
        <v>370</v>
      </c>
      <c r="L32" s="22"/>
      <c r="M32" s="11" t="str">
        <f>VLOOKUP(Q32,Sheet5!$A$1:$B$3,2,FALSE)</f>
        <v>#A0A7D8</v>
      </c>
      <c r="N32" s="11" t="s">
        <v>94</v>
      </c>
      <c r="O32" s="11" t="s">
        <v>412</v>
      </c>
      <c r="P32" s="11"/>
      <c r="Q32" s="11" t="s">
        <v>446</v>
      </c>
      <c r="R32" s="11">
        <f>VLOOKUP(Q32,Sheet5!$A$1:$E$3,5,FALSE)</f>
        <v>1</v>
      </c>
    </row>
    <row r="33" spans="1:18" x14ac:dyDescent="0.25">
      <c r="A33" s="11" t="s">
        <v>445</v>
      </c>
      <c r="B33" s="11">
        <v>6.9389900000000004</v>
      </c>
      <c r="C33" s="11">
        <v>79.860489999999999</v>
      </c>
      <c r="D33" s="11" t="s">
        <v>490</v>
      </c>
      <c r="E33" s="12"/>
      <c r="F33" s="11"/>
      <c r="G33" s="13"/>
      <c r="H33" s="13"/>
      <c r="I33" s="11"/>
      <c r="J33" s="11"/>
      <c r="K33" s="12" t="s">
        <v>44</v>
      </c>
      <c r="L33" s="22"/>
      <c r="M33" s="11" t="str">
        <f>VLOOKUP(Q33,Sheet5!$A$1:$B$3,2,FALSE)</f>
        <v>#A0A7D8</v>
      </c>
      <c r="N33" s="11" t="s">
        <v>89</v>
      </c>
      <c r="O33" s="11" t="s">
        <v>412</v>
      </c>
      <c r="P33" s="11"/>
      <c r="Q33" s="11" t="s">
        <v>446</v>
      </c>
      <c r="R33" s="11">
        <f>VLOOKUP(Q33,Sheet5!$A$1:$E$3,5,FALSE)</f>
        <v>1</v>
      </c>
    </row>
    <row r="34" spans="1:18" x14ac:dyDescent="0.25">
      <c r="A34" s="11" t="s">
        <v>142</v>
      </c>
      <c r="B34" s="11">
        <v>9.7245000000000008</v>
      </c>
      <c r="C34" s="11">
        <v>79.995090000000005</v>
      </c>
      <c r="D34" s="11" t="s">
        <v>487</v>
      </c>
      <c r="E34" s="12"/>
      <c r="F34" s="11"/>
      <c r="G34" s="13"/>
      <c r="H34" s="13"/>
      <c r="I34" s="11"/>
      <c r="J34" s="11"/>
      <c r="K34" s="12" t="s">
        <v>415</v>
      </c>
      <c r="L34" s="22"/>
      <c r="M34" s="11" t="str">
        <f>VLOOKUP(Q34,Sheet5!$A$1:$B$3,2,FALSE)</f>
        <v>#A0A7D8</v>
      </c>
      <c r="N34" s="11" t="s">
        <v>351</v>
      </c>
      <c r="O34" s="11" t="s">
        <v>412</v>
      </c>
      <c r="P34" s="11"/>
      <c r="Q34" s="11" t="s">
        <v>446</v>
      </c>
      <c r="R34" s="11">
        <f>VLOOKUP(Q34,Sheet5!$A$1:$E$3,5,FALSE)</f>
        <v>1</v>
      </c>
    </row>
    <row r="35" spans="1:18" x14ac:dyDescent="0.25">
      <c r="A35" s="11" t="s">
        <v>358</v>
      </c>
      <c r="B35" s="11">
        <v>9.6591000000000005</v>
      </c>
      <c r="C35" s="11">
        <v>80.046729999999997</v>
      </c>
      <c r="D35" s="11" t="s">
        <v>488</v>
      </c>
      <c r="E35" s="12"/>
      <c r="F35" s="12"/>
      <c r="G35" s="13"/>
      <c r="H35" s="13"/>
      <c r="I35" s="11"/>
      <c r="J35" s="11"/>
      <c r="K35" s="12" t="s">
        <v>416</v>
      </c>
      <c r="L35" s="22"/>
      <c r="M35" s="11" t="str">
        <f>VLOOKUP(Q35,Sheet5!$A$1:$B$3,2,FALSE)</f>
        <v>#A0A7D8</v>
      </c>
      <c r="N35" s="11" t="s">
        <v>351</v>
      </c>
      <c r="O35" s="11" t="s">
        <v>412</v>
      </c>
      <c r="P35" s="11"/>
      <c r="Q35" s="11" t="s">
        <v>446</v>
      </c>
      <c r="R35" s="11">
        <f>VLOOKUP(Q35,Sheet5!$A$1:$E$3,5,FALSE)</f>
        <v>1</v>
      </c>
    </row>
    <row r="36" spans="1:18" x14ac:dyDescent="0.25">
      <c r="A36" s="11" t="s">
        <v>359</v>
      </c>
      <c r="B36" s="11">
        <v>9.6591000000000005</v>
      </c>
      <c r="C36" s="11">
        <v>80.046729999999997</v>
      </c>
      <c r="D36" s="11" t="s">
        <v>489</v>
      </c>
      <c r="E36" s="12"/>
      <c r="F36" s="11"/>
      <c r="G36" s="13"/>
      <c r="H36" s="13"/>
      <c r="I36" s="11"/>
      <c r="J36" s="11"/>
      <c r="K36" s="12" t="s">
        <v>416</v>
      </c>
      <c r="L36" s="22"/>
      <c r="M36" s="11" t="str">
        <f>VLOOKUP(Q36,Sheet5!$A$1:$B$3,2,FALSE)</f>
        <v>#A0A7D8</v>
      </c>
      <c r="N36" s="11" t="s">
        <v>351</v>
      </c>
      <c r="O36" s="11" t="s">
        <v>412</v>
      </c>
      <c r="P36" s="11"/>
      <c r="Q36" s="11" t="s">
        <v>446</v>
      </c>
      <c r="R36" s="11">
        <f>VLOOKUP(Q36,Sheet5!$A$1:$E$3,5,FALSE)</f>
        <v>1</v>
      </c>
    </row>
    <row r="37" spans="1:18" x14ac:dyDescent="0.25">
      <c r="A37" s="11" t="s">
        <v>143</v>
      </c>
      <c r="B37" s="11">
        <v>7.1013099999999998</v>
      </c>
      <c r="C37" s="11">
        <v>79.909329999999997</v>
      </c>
      <c r="D37" s="11" t="s">
        <v>490</v>
      </c>
      <c r="E37" s="12"/>
      <c r="F37" s="11"/>
      <c r="G37" s="13"/>
      <c r="H37" s="13"/>
      <c r="I37" s="11"/>
      <c r="J37" s="11"/>
      <c r="K37" s="12" t="s">
        <v>376</v>
      </c>
      <c r="L37" s="22"/>
      <c r="M37" s="11" t="str">
        <f>VLOOKUP(Q37,Sheet5!$A$1:$B$3,2,FALSE)</f>
        <v>#A0A7D8</v>
      </c>
      <c r="N37" s="11" t="s">
        <v>77</v>
      </c>
      <c r="O37" s="11" t="s">
        <v>412</v>
      </c>
      <c r="P37" s="11"/>
      <c r="Q37" s="11" t="s">
        <v>446</v>
      </c>
      <c r="R37" s="11">
        <f>VLOOKUP(Q37,Sheet5!$A$1:$E$3,5,FALSE)</f>
        <v>1</v>
      </c>
    </row>
    <row r="38" spans="1:18" x14ac:dyDescent="0.25">
      <c r="A38" s="11" t="s">
        <v>144</v>
      </c>
      <c r="B38" s="11">
        <v>7.3426400000000003</v>
      </c>
      <c r="C38" s="11">
        <v>79.840369999999993</v>
      </c>
      <c r="D38" s="11" t="s">
        <v>487</v>
      </c>
      <c r="E38" s="12"/>
      <c r="F38" s="11"/>
      <c r="G38" s="13"/>
      <c r="H38" s="13"/>
      <c r="I38" s="11"/>
      <c r="J38" s="11"/>
      <c r="K38" s="12" t="s">
        <v>377</v>
      </c>
      <c r="L38" s="22"/>
      <c r="M38" s="11" t="str">
        <f>VLOOKUP(Q38,Sheet5!$A$1:$B$3,2,FALSE)</f>
        <v>#A0A7D8</v>
      </c>
      <c r="N38" s="11" t="s">
        <v>77</v>
      </c>
      <c r="O38" s="11" t="s">
        <v>412</v>
      </c>
      <c r="P38" s="11"/>
      <c r="Q38" s="11" t="s">
        <v>446</v>
      </c>
      <c r="R38" s="11">
        <f>VLOOKUP(Q38,Sheet5!$A$1:$E$3,5,FALSE)</f>
        <v>1</v>
      </c>
    </row>
    <row r="39" spans="1:18" x14ac:dyDescent="0.25">
      <c r="A39" s="11" t="s">
        <v>145</v>
      </c>
      <c r="B39" s="11">
        <v>6.71732</v>
      </c>
      <c r="C39" s="11">
        <v>79.994060000000005</v>
      </c>
      <c r="D39" s="11" t="s">
        <v>488</v>
      </c>
      <c r="E39" s="12"/>
      <c r="F39" s="11"/>
      <c r="G39" s="13"/>
      <c r="H39" s="13"/>
      <c r="I39" s="11"/>
      <c r="J39" s="11"/>
      <c r="K39" s="12" t="s">
        <v>378</v>
      </c>
      <c r="L39" s="22"/>
      <c r="M39" s="11" t="str">
        <f>VLOOKUP(Q39,Sheet5!$A$1:$B$3,2,FALSE)</f>
        <v>#A0A7D8</v>
      </c>
      <c r="N39" s="11" t="s">
        <v>87</v>
      </c>
      <c r="O39" s="11" t="s">
        <v>412</v>
      </c>
      <c r="P39" s="11"/>
      <c r="Q39" s="11" t="s">
        <v>446</v>
      </c>
      <c r="R39" s="11">
        <f>VLOOKUP(Q39,Sheet5!$A$1:$E$3,5,FALSE)</f>
        <v>1</v>
      </c>
    </row>
    <row r="40" spans="1:18" x14ac:dyDescent="0.25">
      <c r="A40" s="11" t="s">
        <v>146</v>
      </c>
      <c r="B40" s="11">
        <v>6.8329399999999998</v>
      </c>
      <c r="C40" s="11">
        <v>79.866470000000007</v>
      </c>
      <c r="D40" s="11" t="s">
        <v>489</v>
      </c>
      <c r="E40" s="12"/>
      <c r="F40" s="11"/>
      <c r="G40" s="13"/>
      <c r="H40" s="13"/>
      <c r="I40" s="11"/>
      <c r="J40" s="11"/>
      <c r="K40" s="12" t="s">
        <v>44</v>
      </c>
      <c r="L40" s="22"/>
      <c r="M40" s="11" t="str">
        <f>VLOOKUP(Q40,Sheet5!$A$1:$B$3,2,FALSE)</f>
        <v>#E68F96</v>
      </c>
      <c r="N40" s="11" t="s">
        <v>82</v>
      </c>
      <c r="O40" s="11" t="s">
        <v>413</v>
      </c>
      <c r="P40" s="11"/>
      <c r="Q40" s="11" t="s">
        <v>418</v>
      </c>
      <c r="R40" s="11">
        <f>VLOOKUP(Q40,Sheet5!$A$1:$E$3,5,FALSE)</f>
        <v>3</v>
      </c>
    </row>
    <row r="41" spans="1:18" x14ac:dyDescent="0.25">
      <c r="A41" s="11" t="s">
        <v>147</v>
      </c>
      <c r="B41" s="11">
        <v>6.9441600000000001</v>
      </c>
      <c r="C41" s="11">
        <v>79.878360000000001</v>
      </c>
      <c r="D41" s="11" t="s">
        <v>490</v>
      </c>
      <c r="E41" s="12"/>
      <c r="F41" s="11"/>
      <c r="G41" s="13"/>
      <c r="H41" s="13"/>
      <c r="I41" s="11"/>
      <c r="J41" s="11"/>
      <c r="K41" s="12" t="s">
        <v>44</v>
      </c>
      <c r="L41" s="22"/>
      <c r="M41" s="11" t="str">
        <f>VLOOKUP(Q41,Sheet5!$A$1:$B$3,2,FALSE)</f>
        <v>#8db600</v>
      </c>
      <c r="N41" s="11" t="s">
        <v>94</v>
      </c>
      <c r="O41" s="11" t="s">
        <v>412</v>
      </c>
      <c r="P41" s="11"/>
      <c r="Q41" s="11" t="s">
        <v>357</v>
      </c>
      <c r="R41" s="11">
        <f>VLOOKUP(Q41,Sheet5!$A$1:$E$3,5,FALSE)</f>
        <v>2</v>
      </c>
    </row>
    <row r="42" spans="1:18" x14ac:dyDescent="0.25">
      <c r="A42" s="11" t="s">
        <v>148</v>
      </c>
      <c r="B42" s="11">
        <v>6.8224</v>
      </c>
      <c r="C42" s="11">
        <v>79.878749999999997</v>
      </c>
      <c r="D42" s="11" t="s">
        <v>487</v>
      </c>
      <c r="E42" s="12"/>
      <c r="F42" s="11"/>
      <c r="G42" s="13"/>
      <c r="H42" s="13"/>
      <c r="I42" s="11"/>
      <c r="J42" s="11"/>
      <c r="K42" s="12" t="s">
        <v>379</v>
      </c>
      <c r="L42" s="22"/>
      <c r="M42" s="11" t="str">
        <f>VLOOKUP(Q42,Sheet5!$A$1:$B$3,2,FALSE)</f>
        <v>#8db600</v>
      </c>
      <c r="N42" s="11" t="s">
        <v>94</v>
      </c>
      <c r="O42" s="11" t="s">
        <v>412</v>
      </c>
      <c r="P42" s="11"/>
      <c r="Q42" s="11" t="s">
        <v>357</v>
      </c>
      <c r="R42" s="11">
        <f>VLOOKUP(Q42,Sheet5!$A$1:$E$3,5,FALSE)</f>
        <v>2</v>
      </c>
    </row>
    <row r="43" spans="1:18" x14ac:dyDescent="0.25">
      <c r="A43" s="11" t="s">
        <v>447</v>
      </c>
      <c r="B43" s="11">
        <v>6.83657</v>
      </c>
      <c r="C43" s="11">
        <v>79.903440000000003</v>
      </c>
      <c r="D43" s="11" t="s">
        <v>488</v>
      </c>
      <c r="E43" s="12"/>
      <c r="F43" s="11"/>
      <c r="G43" s="13"/>
      <c r="H43" s="13"/>
      <c r="I43" s="11"/>
      <c r="J43" s="11"/>
      <c r="K43" s="12" t="s">
        <v>44</v>
      </c>
      <c r="L43" s="22"/>
      <c r="M43" s="11" t="str">
        <f>VLOOKUP(Q43,Sheet5!$A$1:$B$3,2,FALSE)</f>
        <v>#A0A7D8</v>
      </c>
      <c r="N43" s="11" t="s">
        <v>94</v>
      </c>
      <c r="O43" s="11" t="s">
        <v>412</v>
      </c>
      <c r="P43" s="11"/>
      <c r="Q43" s="11" t="s">
        <v>446</v>
      </c>
      <c r="R43" s="11">
        <f>VLOOKUP(Q43,Sheet5!$A$1:$E$3,5,FALSE)</f>
        <v>1</v>
      </c>
    </row>
    <row r="44" spans="1:18" x14ac:dyDescent="0.25">
      <c r="A44" s="11" t="s">
        <v>149</v>
      </c>
      <c r="B44" s="11">
        <v>7.9820399999999996</v>
      </c>
      <c r="C44" s="11">
        <v>79.832790000000003</v>
      </c>
      <c r="D44" s="11" t="s">
        <v>489</v>
      </c>
      <c r="E44" s="12"/>
      <c r="F44" s="11"/>
      <c r="G44" s="13"/>
      <c r="H44" s="13"/>
      <c r="I44" s="11"/>
      <c r="J44" s="11"/>
      <c r="K44" s="12" t="s">
        <v>40</v>
      </c>
      <c r="L44" s="22"/>
      <c r="M44" s="11" t="str">
        <f>VLOOKUP(Q44,Sheet5!$A$1:$B$3,2,FALSE)</f>
        <v>#A0A7D8</v>
      </c>
      <c r="N44" s="11" t="s">
        <v>347</v>
      </c>
      <c r="O44" s="11" t="s">
        <v>412</v>
      </c>
      <c r="P44" s="11"/>
      <c r="Q44" s="11" t="s">
        <v>446</v>
      </c>
      <c r="R44" s="11">
        <f>VLOOKUP(Q44,Sheet5!$A$1:$E$3,5,FALSE)</f>
        <v>1</v>
      </c>
    </row>
    <row r="45" spans="1:18" x14ac:dyDescent="0.25">
      <c r="A45" s="11" t="s">
        <v>483</v>
      </c>
      <c r="B45" s="11">
        <v>7.2792000000000003</v>
      </c>
      <c r="C45" s="11">
        <v>80.223990000000001</v>
      </c>
      <c r="D45" s="11" t="s">
        <v>490</v>
      </c>
      <c r="E45" s="12"/>
      <c r="F45" s="11"/>
      <c r="G45" s="13"/>
      <c r="H45" s="13"/>
      <c r="I45" s="11"/>
      <c r="J45" s="11"/>
      <c r="K45" s="12" t="s">
        <v>38</v>
      </c>
      <c r="L45" s="22"/>
      <c r="M45" s="11" t="str">
        <f>VLOOKUP(Q45,Sheet5!$A$1:$B$3,2,FALSE)</f>
        <v>#A0A7D8</v>
      </c>
      <c r="N45" s="11" t="s">
        <v>346</v>
      </c>
      <c r="O45" s="11" t="s">
        <v>412</v>
      </c>
      <c r="P45" s="11"/>
      <c r="Q45" s="11" t="s">
        <v>446</v>
      </c>
      <c r="R45" s="11">
        <f>VLOOKUP(Q45,Sheet5!$A$1:$E$3,5,FALSE)</f>
        <v>1</v>
      </c>
    </row>
    <row r="46" spans="1:18" x14ac:dyDescent="0.25">
      <c r="A46" s="11" t="s">
        <v>150</v>
      </c>
      <c r="B46" s="11">
        <v>7.0770999999999997</v>
      </c>
      <c r="C46" s="11">
        <v>79.860100000000003</v>
      </c>
      <c r="D46" s="11" t="s">
        <v>487</v>
      </c>
      <c r="E46" s="12"/>
      <c r="F46" s="12"/>
      <c r="G46" s="13"/>
      <c r="H46" s="13"/>
      <c r="I46" s="11"/>
      <c r="J46" s="11"/>
      <c r="K46" s="12" t="s">
        <v>376</v>
      </c>
      <c r="L46" s="22"/>
      <c r="M46" s="11" t="str">
        <f>VLOOKUP(Q46,Sheet5!$A$1:$B$3,2,FALSE)</f>
        <v>#8db600</v>
      </c>
      <c r="N46" s="11" t="s">
        <v>77</v>
      </c>
      <c r="O46" s="11" t="s">
        <v>412</v>
      </c>
      <c r="P46" s="11"/>
      <c r="Q46" s="11" t="s">
        <v>357</v>
      </c>
      <c r="R46" s="11">
        <f>VLOOKUP(Q46,Sheet5!$A$1:$E$3,5,FALSE)</f>
        <v>2</v>
      </c>
    </row>
    <row r="47" spans="1:18" x14ac:dyDescent="0.25">
      <c r="A47" s="11" t="s">
        <v>151</v>
      </c>
      <c r="B47" s="11">
        <v>6.71732</v>
      </c>
      <c r="C47" s="11">
        <v>79.994060000000005</v>
      </c>
      <c r="D47" s="11" t="s">
        <v>488</v>
      </c>
      <c r="E47" s="12"/>
      <c r="F47" s="11"/>
      <c r="G47" s="13"/>
      <c r="H47" s="13"/>
      <c r="I47" s="11"/>
      <c r="J47" s="11"/>
      <c r="K47" s="12" t="s">
        <v>378</v>
      </c>
      <c r="L47" s="22"/>
      <c r="M47" s="11" t="str">
        <f>VLOOKUP(Q47,Sheet5!$A$1:$B$3,2,FALSE)</f>
        <v>#A0A7D8</v>
      </c>
      <c r="N47" s="11" t="s">
        <v>87</v>
      </c>
      <c r="O47" s="11" t="s">
        <v>412</v>
      </c>
      <c r="P47" s="11"/>
      <c r="Q47" s="11" t="s">
        <v>446</v>
      </c>
      <c r="R47" s="11">
        <f>VLOOKUP(Q47,Sheet5!$A$1:$E$3,5,FALSE)</f>
        <v>1</v>
      </c>
    </row>
    <row r="48" spans="1:18" x14ac:dyDescent="0.25">
      <c r="A48" s="11" t="s">
        <v>152</v>
      </c>
      <c r="B48" s="11">
        <v>6.9286000000000003</v>
      </c>
      <c r="C48" s="11">
        <v>79.862269999999995</v>
      </c>
      <c r="D48" s="11" t="s">
        <v>489</v>
      </c>
      <c r="E48" s="12"/>
      <c r="F48" s="11"/>
      <c r="G48" s="13"/>
      <c r="H48" s="13"/>
      <c r="I48" s="11"/>
      <c r="J48" s="11"/>
      <c r="K48" s="12" t="s">
        <v>44</v>
      </c>
      <c r="L48" s="22"/>
      <c r="M48" s="11" t="str">
        <f>VLOOKUP(Q48,Sheet5!$A$1:$B$3,2,FALSE)</f>
        <v>#8db600</v>
      </c>
      <c r="N48" s="11" t="s">
        <v>352</v>
      </c>
      <c r="O48" s="11" t="s">
        <v>412</v>
      </c>
      <c r="P48" s="11"/>
      <c r="Q48" s="11" t="s">
        <v>357</v>
      </c>
      <c r="R48" s="11">
        <f>VLOOKUP(Q48,Sheet5!$A$1:$E$3,5,FALSE)</f>
        <v>2</v>
      </c>
    </row>
    <row r="49" spans="1:18" x14ac:dyDescent="0.25">
      <c r="A49" s="11" t="s">
        <v>153</v>
      </c>
      <c r="B49" s="11">
        <v>7.2613799999999999</v>
      </c>
      <c r="C49" s="11">
        <v>79.841980000000007</v>
      </c>
      <c r="D49" s="11" t="s">
        <v>490</v>
      </c>
      <c r="E49" s="12"/>
      <c r="F49" s="11"/>
      <c r="G49" s="13"/>
      <c r="H49" s="13"/>
      <c r="I49" s="11"/>
      <c r="J49" s="11"/>
      <c r="K49" s="12" t="s">
        <v>380</v>
      </c>
      <c r="L49" s="22"/>
      <c r="M49" s="11" t="str">
        <f>VLOOKUP(Q49,Sheet5!$A$1:$B$3,2,FALSE)</f>
        <v>#A0A7D8</v>
      </c>
      <c r="N49" s="11" t="s">
        <v>94</v>
      </c>
      <c r="O49" s="11" t="s">
        <v>412</v>
      </c>
      <c r="P49" s="11"/>
      <c r="Q49" s="11" t="s">
        <v>446</v>
      </c>
      <c r="R49" s="11">
        <f>VLOOKUP(Q49,Sheet5!$A$1:$E$3,5,FALSE)</f>
        <v>1</v>
      </c>
    </row>
    <row r="50" spans="1:18" x14ac:dyDescent="0.25">
      <c r="A50" s="11" t="s">
        <v>405</v>
      </c>
      <c r="B50" s="11">
        <v>6.9441600000000001</v>
      </c>
      <c r="C50" s="11">
        <v>79.878360000000001</v>
      </c>
      <c r="D50" s="11" t="s">
        <v>487</v>
      </c>
      <c r="E50" s="12"/>
      <c r="F50" s="11"/>
      <c r="G50" s="13"/>
      <c r="H50" s="13"/>
      <c r="I50" s="11"/>
      <c r="J50" s="11"/>
      <c r="K50" s="12" t="s">
        <v>44</v>
      </c>
      <c r="L50" s="22"/>
      <c r="M50" s="11" t="str">
        <f>VLOOKUP(Q50,Sheet5!$A$1:$B$3,2,FALSE)</f>
        <v>#A0A7D8</v>
      </c>
      <c r="N50" s="11" t="s">
        <v>94</v>
      </c>
      <c r="O50" s="11" t="s">
        <v>412</v>
      </c>
      <c r="P50" s="11"/>
      <c r="Q50" s="11" t="s">
        <v>446</v>
      </c>
      <c r="R50" s="11">
        <f>VLOOKUP(Q50,Sheet5!$A$1:$E$3,5,FALSE)</f>
        <v>1</v>
      </c>
    </row>
    <row r="51" spans="1:18" x14ac:dyDescent="0.25">
      <c r="A51" s="11" t="s">
        <v>406</v>
      </c>
      <c r="B51" s="11">
        <v>6.9441600000000001</v>
      </c>
      <c r="C51" s="11">
        <v>79.878360000000001</v>
      </c>
      <c r="D51" s="11" t="s">
        <v>488</v>
      </c>
      <c r="E51" s="12"/>
      <c r="F51" s="11"/>
      <c r="G51" s="13"/>
      <c r="H51" s="13"/>
      <c r="I51" s="11"/>
      <c r="J51" s="11"/>
      <c r="K51" s="12" t="s">
        <v>44</v>
      </c>
      <c r="L51" s="22"/>
      <c r="M51" s="11" t="str">
        <f>VLOOKUP(Q51,Sheet5!$A$1:$B$3,2,FALSE)</f>
        <v>#A0A7D8</v>
      </c>
      <c r="N51" s="11" t="s">
        <v>94</v>
      </c>
      <c r="O51" s="11" t="s">
        <v>412</v>
      </c>
      <c r="P51" s="11"/>
      <c r="Q51" s="11" t="s">
        <v>446</v>
      </c>
      <c r="R51" s="11">
        <f>VLOOKUP(Q51,Sheet5!$A$1:$E$3,5,FALSE)</f>
        <v>1</v>
      </c>
    </row>
    <row r="52" spans="1:18" x14ac:dyDescent="0.25">
      <c r="A52" s="11" t="s">
        <v>154</v>
      </c>
      <c r="B52" s="11">
        <v>7.07925</v>
      </c>
      <c r="C52" s="11">
        <v>79.897180000000006</v>
      </c>
      <c r="D52" s="11" t="s">
        <v>489</v>
      </c>
      <c r="E52" s="12"/>
      <c r="F52" s="11"/>
      <c r="G52" s="13"/>
      <c r="H52" s="13"/>
      <c r="I52" s="11"/>
      <c r="J52" s="11"/>
      <c r="K52" s="12" t="s">
        <v>376</v>
      </c>
      <c r="L52" s="22"/>
      <c r="M52" s="11" t="str">
        <f>VLOOKUP(Q52,Sheet5!$A$1:$B$3,2,FALSE)</f>
        <v>#8db600</v>
      </c>
      <c r="N52" s="11" t="s">
        <v>77</v>
      </c>
      <c r="O52" s="11" t="s">
        <v>412</v>
      </c>
      <c r="P52" s="11"/>
      <c r="Q52" s="11" t="s">
        <v>357</v>
      </c>
      <c r="R52" s="11">
        <f>VLOOKUP(Q52,Sheet5!$A$1:$E$3,5,FALSE)</f>
        <v>2</v>
      </c>
    </row>
    <row r="53" spans="1:18" x14ac:dyDescent="0.25">
      <c r="A53" s="11" t="s">
        <v>155</v>
      </c>
      <c r="B53" s="11">
        <v>6.6803699999999999</v>
      </c>
      <c r="C53" s="11">
        <v>80.401359999999997</v>
      </c>
      <c r="D53" s="11" t="s">
        <v>490</v>
      </c>
      <c r="E53" s="12"/>
      <c r="F53" s="11"/>
      <c r="G53" s="13"/>
      <c r="H53" s="13"/>
      <c r="I53" s="11"/>
      <c r="J53" s="11"/>
      <c r="K53" s="12" t="s">
        <v>37</v>
      </c>
      <c r="L53" s="22"/>
      <c r="M53" s="11" t="str">
        <f>VLOOKUP(Q53,Sheet5!$A$1:$B$3,2,FALSE)</f>
        <v>#8db600</v>
      </c>
      <c r="N53" s="11" t="s">
        <v>82</v>
      </c>
      <c r="O53" s="11" t="s">
        <v>413</v>
      </c>
      <c r="P53" s="11"/>
      <c r="Q53" s="11" t="s">
        <v>357</v>
      </c>
      <c r="R53" s="11">
        <f>VLOOKUP(Q53,Sheet5!$A$1:$E$3,5,FALSE)</f>
        <v>2</v>
      </c>
    </row>
    <row r="54" spans="1:18" x14ac:dyDescent="0.25">
      <c r="A54" s="11" t="s">
        <v>156</v>
      </c>
      <c r="B54" s="11">
        <v>6.9148300000000003</v>
      </c>
      <c r="C54" s="11">
        <v>79.877600000000001</v>
      </c>
      <c r="D54" s="11" t="s">
        <v>487</v>
      </c>
      <c r="E54" s="12"/>
      <c r="F54" s="11"/>
      <c r="G54" s="13"/>
      <c r="H54" s="13"/>
      <c r="I54" s="11"/>
      <c r="J54" s="11"/>
      <c r="K54" s="12" t="s">
        <v>44</v>
      </c>
      <c r="L54" s="22"/>
      <c r="M54" s="11" t="str">
        <f>VLOOKUP(Q54,Sheet5!$A$1:$B$3,2,FALSE)</f>
        <v>#8db600</v>
      </c>
      <c r="N54" s="11" t="s">
        <v>353</v>
      </c>
      <c r="O54" s="11" t="s">
        <v>414</v>
      </c>
      <c r="P54" s="11"/>
      <c r="Q54" s="11" t="s">
        <v>357</v>
      </c>
      <c r="R54" s="11">
        <f>VLOOKUP(Q54,Sheet5!$A$1:$E$3,5,FALSE)</f>
        <v>2</v>
      </c>
    </row>
    <row r="55" spans="1:18" x14ac:dyDescent="0.25">
      <c r="A55" s="11" t="s">
        <v>157</v>
      </c>
      <c r="B55" s="11">
        <v>6.5042499999999999</v>
      </c>
      <c r="C55" s="11">
        <v>79.980950000000007</v>
      </c>
      <c r="D55" s="11" t="s">
        <v>488</v>
      </c>
      <c r="E55" s="12"/>
      <c r="F55" s="11"/>
      <c r="G55" s="13"/>
      <c r="H55" s="13"/>
      <c r="I55" s="11"/>
      <c r="J55" s="11"/>
      <c r="K55" s="12" t="s">
        <v>370</v>
      </c>
      <c r="L55" s="22"/>
      <c r="M55" s="11" t="str">
        <f>VLOOKUP(Q55,Sheet5!$A$1:$B$3,2,FALSE)</f>
        <v>#A0A7D8</v>
      </c>
      <c r="N55" s="11" t="s">
        <v>93</v>
      </c>
      <c r="O55" s="11" t="s">
        <v>412</v>
      </c>
      <c r="P55" s="11"/>
      <c r="Q55" s="11" t="s">
        <v>446</v>
      </c>
      <c r="R55" s="11">
        <f>VLOOKUP(Q55,Sheet5!$A$1:$E$3,5,FALSE)</f>
        <v>1</v>
      </c>
    </row>
    <row r="56" spans="1:18" x14ac:dyDescent="0.25">
      <c r="A56" s="11" t="s">
        <v>158</v>
      </c>
      <c r="B56" s="11">
        <v>6.8699700000000004</v>
      </c>
      <c r="C56" s="11">
        <v>79.887339999999995</v>
      </c>
      <c r="D56" s="11" t="s">
        <v>489</v>
      </c>
      <c r="E56" s="12"/>
      <c r="F56" s="11"/>
      <c r="G56" s="13"/>
      <c r="H56" s="13"/>
      <c r="I56" s="11"/>
      <c r="J56" s="11"/>
      <c r="K56" s="12" t="s">
        <v>44</v>
      </c>
      <c r="L56" s="22"/>
      <c r="M56" s="11" t="str">
        <f>VLOOKUP(Q56,Sheet5!$A$1:$B$3,2,FALSE)</f>
        <v>#8db600</v>
      </c>
      <c r="N56" s="11" t="s">
        <v>93</v>
      </c>
      <c r="O56" s="11" t="s">
        <v>412</v>
      </c>
      <c r="P56" s="11"/>
      <c r="Q56" s="11" t="s">
        <v>357</v>
      </c>
      <c r="R56" s="11">
        <f>VLOOKUP(Q56,Sheet5!$A$1:$E$3,5,FALSE)</f>
        <v>2</v>
      </c>
    </row>
    <row r="57" spans="1:18" x14ac:dyDescent="0.25">
      <c r="A57" s="11" t="s">
        <v>159</v>
      </c>
      <c r="B57" s="11">
        <v>7.3648800000000003</v>
      </c>
      <c r="C57" s="11">
        <v>80.617260000000002</v>
      </c>
      <c r="D57" s="11" t="s">
        <v>490</v>
      </c>
      <c r="E57" s="12"/>
      <c r="F57" s="12"/>
      <c r="G57" s="13"/>
      <c r="H57" s="13"/>
      <c r="I57" s="11"/>
      <c r="J57" s="11"/>
      <c r="K57" s="12" t="s">
        <v>372</v>
      </c>
      <c r="L57" s="22"/>
      <c r="M57" s="11" t="str">
        <f>VLOOKUP(Q57,Sheet5!$A$1:$B$3,2,FALSE)</f>
        <v>#A0A7D8</v>
      </c>
      <c r="N57" s="11" t="s">
        <v>89</v>
      </c>
      <c r="O57" s="11" t="s">
        <v>412</v>
      </c>
      <c r="P57" s="11"/>
      <c r="Q57" s="11" t="s">
        <v>446</v>
      </c>
      <c r="R57" s="11">
        <f>VLOOKUP(Q57,Sheet5!$A$1:$E$3,5,FALSE)</f>
        <v>1</v>
      </c>
    </row>
    <row r="58" spans="1:18" x14ac:dyDescent="0.25">
      <c r="A58" s="11" t="s">
        <v>160</v>
      </c>
      <c r="B58" s="11">
        <v>6.9238999999999997</v>
      </c>
      <c r="C58" s="11">
        <v>79.939260000000004</v>
      </c>
      <c r="D58" s="11" t="s">
        <v>487</v>
      </c>
      <c r="E58" s="12"/>
      <c r="F58" s="11"/>
      <c r="G58" s="13"/>
      <c r="H58" s="13"/>
      <c r="I58" s="11"/>
      <c r="J58" s="11"/>
      <c r="K58" s="12" t="s">
        <v>44</v>
      </c>
      <c r="L58" s="22"/>
      <c r="M58" s="11" t="str">
        <f>VLOOKUP(Q58,Sheet5!$A$1:$B$3,2,FALSE)</f>
        <v>#8db600</v>
      </c>
      <c r="N58" s="11" t="s">
        <v>346</v>
      </c>
      <c r="O58" s="11" t="s">
        <v>412</v>
      </c>
      <c r="P58" s="11"/>
      <c r="Q58" s="11" t="s">
        <v>357</v>
      </c>
      <c r="R58" s="11">
        <f>VLOOKUP(Q58,Sheet5!$A$1:$E$3,5,FALSE)</f>
        <v>2</v>
      </c>
    </row>
    <row r="59" spans="1:18" x14ac:dyDescent="0.25">
      <c r="A59" s="11" t="s">
        <v>161</v>
      </c>
      <c r="B59" s="11">
        <v>6.9148300000000003</v>
      </c>
      <c r="C59" s="11">
        <v>79.877600000000001</v>
      </c>
      <c r="D59" s="11" t="s">
        <v>488</v>
      </c>
      <c r="E59" s="12"/>
      <c r="F59" s="11"/>
      <c r="G59" s="13"/>
      <c r="H59" s="13"/>
      <c r="I59" s="11"/>
      <c r="J59" s="11"/>
      <c r="K59" s="12" t="s">
        <v>44</v>
      </c>
      <c r="L59" s="22"/>
      <c r="M59" s="11" t="str">
        <f>VLOOKUP(Q59,Sheet5!$A$1:$B$3,2,FALSE)</f>
        <v>#8db600</v>
      </c>
      <c r="N59" s="11" t="s">
        <v>94</v>
      </c>
      <c r="O59" s="11" t="s">
        <v>412</v>
      </c>
      <c r="P59" s="11"/>
      <c r="Q59" s="11" t="s">
        <v>357</v>
      </c>
      <c r="R59" s="11">
        <f>VLOOKUP(Q59,Sheet5!$A$1:$E$3,5,FALSE)</f>
        <v>2</v>
      </c>
    </row>
    <row r="60" spans="1:18" x14ac:dyDescent="0.25">
      <c r="A60" s="11" t="s">
        <v>162</v>
      </c>
      <c r="B60" s="11">
        <v>6.4755700000000003</v>
      </c>
      <c r="C60" s="11">
        <v>79.982479999999995</v>
      </c>
      <c r="D60" s="11" t="s">
        <v>489</v>
      </c>
      <c r="E60" s="12"/>
      <c r="F60" s="11"/>
      <c r="G60" s="13"/>
      <c r="H60" s="13"/>
      <c r="I60" s="11"/>
      <c r="J60" s="11"/>
      <c r="K60" s="12" t="s">
        <v>370</v>
      </c>
      <c r="L60" s="22"/>
      <c r="M60" s="11" t="str">
        <f>VLOOKUP(Q60,Sheet5!$A$1:$B$3,2,FALSE)</f>
        <v>#8db600</v>
      </c>
      <c r="N60" s="11" t="s">
        <v>93</v>
      </c>
      <c r="O60" s="11" t="s">
        <v>414</v>
      </c>
      <c r="P60" s="11"/>
      <c r="Q60" s="11" t="s">
        <v>357</v>
      </c>
      <c r="R60" s="11">
        <f>VLOOKUP(Q60,Sheet5!$A$1:$E$3,5,FALSE)</f>
        <v>2</v>
      </c>
    </row>
    <row r="61" spans="1:18" x14ac:dyDescent="0.25">
      <c r="A61" s="11" t="s">
        <v>163</v>
      </c>
      <c r="B61" s="11">
        <v>7.0929500000000001</v>
      </c>
      <c r="C61" s="11">
        <v>79.890950000000004</v>
      </c>
      <c r="D61" s="11" t="s">
        <v>490</v>
      </c>
      <c r="E61" s="12"/>
      <c r="F61" s="11"/>
      <c r="G61" s="13"/>
      <c r="H61" s="13"/>
      <c r="I61" s="11"/>
      <c r="J61" s="11"/>
      <c r="K61" s="12" t="s">
        <v>376</v>
      </c>
      <c r="L61" s="22"/>
      <c r="M61" s="11" t="str">
        <f>VLOOKUP(Q61,Sheet5!$A$1:$B$3,2,FALSE)</f>
        <v>#A0A7D8</v>
      </c>
      <c r="N61" s="11" t="s">
        <v>94</v>
      </c>
      <c r="O61" s="11" t="s">
        <v>412</v>
      </c>
      <c r="P61" s="11"/>
      <c r="Q61" s="11" t="s">
        <v>446</v>
      </c>
      <c r="R61" s="11">
        <f>VLOOKUP(Q61,Sheet5!$A$1:$E$3,5,FALSE)</f>
        <v>1</v>
      </c>
    </row>
    <row r="62" spans="1:18" x14ac:dyDescent="0.25">
      <c r="A62" s="11" t="s">
        <v>164</v>
      </c>
      <c r="B62" s="11">
        <v>6.8498999999999999</v>
      </c>
      <c r="C62" s="11">
        <v>79.879109999999997</v>
      </c>
      <c r="D62" s="11" t="s">
        <v>487</v>
      </c>
      <c r="E62" s="12"/>
      <c r="F62" s="11"/>
      <c r="G62" s="13"/>
      <c r="H62" s="13"/>
      <c r="I62" s="11"/>
      <c r="J62" s="11"/>
      <c r="K62" s="12" t="s">
        <v>375</v>
      </c>
      <c r="L62" s="22"/>
      <c r="M62" s="11" t="str">
        <f>VLOOKUP(Q62,Sheet5!$A$1:$B$3,2,FALSE)</f>
        <v>#E68F96</v>
      </c>
      <c r="N62" s="11" t="s">
        <v>93</v>
      </c>
      <c r="O62" s="11" t="s">
        <v>412</v>
      </c>
      <c r="P62" s="11"/>
      <c r="Q62" s="11" t="s">
        <v>418</v>
      </c>
      <c r="R62" s="11">
        <f>VLOOKUP(Q62,Sheet5!$A$1:$E$3,5,FALSE)</f>
        <v>3</v>
      </c>
    </row>
    <row r="63" spans="1:18" x14ac:dyDescent="0.25">
      <c r="A63" s="11" t="s">
        <v>165</v>
      </c>
      <c r="B63" s="11">
        <v>6.71732</v>
      </c>
      <c r="C63" s="11">
        <v>79.994060000000005</v>
      </c>
      <c r="D63" s="11" t="s">
        <v>488</v>
      </c>
      <c r="E63" s="12"/>
      <c r="F63" s="11"/>
      <c r="G63" s="13"/>
      <c r="H63" s="13"/>
      <c r="I63" s="11"/>
      <c r="J63" s="11"/>
      <c r="K63" s="12" t="s">
        <v>378</v>
      </c>
      <c r="L63" s="22"/>
      <c r="M63" s="11" t="str">
        <f>VLOOKUP(Q63,Sheet5!$A$1:$B$3,2,FALSE)</f>
        <v>#A0A7D8</v>
      </c>
      <c r="N63" s="11" t="s">
        <v>87</v>
      </c>
      <c r="O63" s="11" t="s">
        <v>412</v>
      </c>
      <c r="P63" s="11"/>
      <c r="Q63" s="11" t="s">
        <v>446</v>
      </c>
      <c r="R63" s="11">
        <f>VLOOKUP(Q63,Sheet5!$A$1:$E$3,5,FALSE)</f>
        <v>1</v>
      </c>
    </row>
    <row r="64" spans="1:18" x14ac:dyDescent="0.25">
      <c r="A64" s="11" t="s">
        <v>166</v>
      </c>
      <c r="B64" s="11">
        <v>6.0175299999999998</v>
      </c>
      <c r="C64" s="11">
        <v>80.377989999999997</v>
      </c>
      <c r="D64" s="11" t="s">
        <v>489</v>
      </c>
      <c r="E64" s="12"/>
      <c r="F64" s="11"/>
      <c r="G64" s="13"/>
      <c r="H64" s="13"/>
      <c r="I64" s="11"/>
      <c r="J64" s="11"/>
      <c r="K64" s="12" t="s">
        <v>381</v>
      </c>
      <c r="L64" s="22"/>
      <c r="M64" s="11" t="str">
        <f>VLOOKUP(Q64,Sheet5!$A$1:$B$3,2,FALSE)</f>
        <v>#8db600</v>
      </c>
      <c r="N64" s="11" t="s">
        <v>77</v>
      </c>
      <c r="O64" s="11" t="s">
        <v>412</v>
      </c>
      <c r="P64" s="11"/>
      <c r="Q64" s="11" t="s">
        <v>357</v>
      </c>
      <c r="R64" s="11">
        <f>VLOOKUP(Q64,Sheet5!$A$1:$E$3,5,FALSE)</f>
        <v>2</v>
      </c>
    </row>
    <row r="65" spans="1:18" x14ac:dyDescent="0.25">
      <c r="A65" s="11" t="s">
        <v>167</v>
      </c>
      <c r="B65" s="11">
        <v>6.5042499999999999</v>
      </c>
      <c r="C65" s="11">
        <v>79.980950000000007</v>
      </c>
      <c r="D65" s="11" t="s">
        <v>490</v>
      </c>
      <c r="E65" s="12"/>
      <c r="F65" s="11"/>
      <c r="G65" s="13"/>
      <c r="H65" s="13"/>
      <c r="I65" s="11"/>
      <c r="J65" s="11"/>
      <c r="K65" s="12" t="s">
        <v>370</v>
      </c>
      <c r="L65" s="22"/>
      <c r="M65" s="11" t="str">
        <f>VLOOKUP(Q65,Sheet5!$A$1:$B$3,2,FALSE)</f>
        <v>#A0A7D8</v>
      </c>
      <c r="N65" s="11" t="s">
        <v>93</v>
      </c>
      <c r="O65" s="11" t="s">
        <v>412</v>
      </c>
      <c r="P65" s="11"/>
      <c r="Q65" s="11" t="s">
        <v>446</v>
      </c>
      <c r="R65" s="11">
        <f>VLOOKUP(Q65,Sheet5!$A$1:$E$3,5,FALSE)</f>
        <v>1</v>
      </c>
    </row>
    <row r="66" spans="1:18" x14ac:dyDescent="0.25">
      <c r="A66" s="11" t="s">
        <v>168</v>
      </c>
      <c r="B66" s="11">
        <v>6.47593</v>
      </c>
      <c r="C66" s="11">
        <v>79.984200000000001</v>
      </c>
      <c r="D66" s="11" t="s">
        <v>487</v>
      </c>
      <c r="E66" s="12"/>
      <c r="F66" s="11"/>
      <c r="G66" s="13"/>
      <c r="H66" s="13"/>
      <c r="I66" s="11"/>
      <c r="J66" s="11"/>
      <c r="K66" s="12" t="s">
        <v>370</v>
      </c>
      <c r="L66" s="22"/>
      <c r="M66" s="11" t="str">
        <f>VLOOKUP(Q66,Sheet5!$A$1:$B$3,2,FALSE)</f>
        <v>#A0A7D8</v>
      </c>
      <c r="N66" s="11" t="s">
        <v>350</v>
      </c>
      <c r="O66" s="11" t="s">
        <v>412</v>
      </c>
      <c r="P66" s="11"/>
      <c r="Q66" s="11" t="s">
        <v>446</v>
      </c>
      <c r="R66" s="11">
        <f>VLOOKUP(Q66,Sheet5!$A$1:$E$3,5,FALSE)</f>
        <v>1</v>
      </c>
    </row>
    <row r="67" spans="1:18" x14ac:dyDescent="0.25">
      <c r="A67" s="11" t="s">
        <v>448</v>
      </c>
      <c r="B67" s="11">
        <v>6.8018400000000003</v>
      </c>
      <c r="C67" s="11">
        <v>79.921769999999995</v>
      </c>
      <c r="D67" s="11" t="s">
        <v>488</v>
      </c>
      <c r="E67" s="12"/>
      <c r="F67" s="11"/>
      <c r="G67" s="13"/>
      <c r="H67" s="13"/>
      <c r="I67" s="11"/>
      <c r="J67" s="11"/>
      <c r="K67" s="12" t="s">
        <v>44</v>
      </c>
      <c r="L67" s="22"/>
      <c r="M67" s="11" t="str">
        <f>VLOOKUP(Q67,Sheet5!$A$1:$B$3,2,FALSE)</f>
        <v>#A0A7D8</v>
      </c>
      <c r="N67" s="11" t="s">
        <v>480</v>
      </c>
      <c r="O67" s="11" t="s">
        <v>412</v>
      </c>
      <c r="P67" s="11"/>
      <c r="Q67" s="11" t="s">
        <v>446</v>
      </c>
      <c r="R67" s="11">
        <f>VLOOKUP(Q67,Sheet5!$A$1:$E$3,5,FALSE)</f>
        <v>1</v>
      </c>
    </row>
    <row r="68" spans="1:18" x14ac:dyDescent="0.25">
      <c r="A68" s="11" t="s">
        <v>169</v>
      </c>
      <c r="B68" s="11">
        <v>6.0933299999999999</v>
      </c>
      <c r="C68" s="11">
        <v>80.140020000000007</v>
      </c>
      <c r="D68" s="11" t="s">
        <v>489</v>
      </c>
      <c r="E68" s="12"/>
      <c r="F68" s="12"/>
      <c r="G68" s="13"/>
      <c r="H68" s="13"/>
      <c r="I68" s="11"/>
      <c r="J68" s="11"/>
      <c r="K68" s="12" t="s">
        <v>382</v>
      </c>
      <c r="L68" s="22"/>
      <c r="M68" s="11" t="str">
        <f>VLOOKUP(Q68,Sheet5!$A$1:$B$3,2,FALSE)</f>
        <v>#8db600</v>
      </c>
      <c r="N68" s="11" t="s">
        <v>87</v>
      </c>
      <c r="O68" s="11" t="s">
        <v>411</v>
      </c>
      <c r="P68" s="11"/>
      <c r="Q68" s="11" t="s">
        <v>357</v>
      </c>
      <c r="R68" s="11">
        <f>VLOOKUP(Q68,Sheet5!$A$1:$E$3,5,FALSE)</f>
        <v>2</v>
      </c>
    </row>
    <row r="69" spans="1:18" x14ac:dyDescent="0.25">
      <c r="A69" s="11" t="s">
        <v>170</v>
      </c>
      <c r="B69" s="11">
        <v>6.8172600000000001</v>
      </c>
      <c r="C69" s="11">
        <v>80.966769999999997</v>
      </c>
      <c r="D69" s="11" t="s">
        <v>490</v>
      </c>
      <c r="E69" s="12"/>
      <c r="F69" s="11"/>
      <c r="G69" s="13"/>
      <c r="H69" s="13"/>
      <c r="I69" s="11"/>
      <c r="J69" s="11"/>
      <c r="K69" s="12" t="s">
        <v>41</v>
      </c>
      <c r="L69" s="22"/>
      <c r="M69" s="11" t="str">
        <f>VLOOKUP(Q69,Sheet5!$A$1:$B$3,2,FALSE)</f>
        <v>#A0A7D8</v>
      </c>
      <c r="N69" s="11" t="s">
        <v>94</v>
      </c>
      <c r="O69" s="11" t="s">
        <v>412</v>
      </c>
      <c r="P69" s="11"/>
      <c r="Q69" s="11" t="s">
        <v>446</v>
      </c>
      <c r="R69" s="11">
        <f>VLOOKUP(Q69,Sheet5!$A$1:$E$3,5,FALSE)</f>
        <v>1</v>
      </c>
    </row>
    <row r="70" spans="1:18" x14ac:dyDescent="0.25">
      <c r="A70" s="11" t="s">
        <v>444</v>
      </c>
      <c r="B70" s="11">
        <v>7.0793999999999997</v>
      </c>
      <c r="C70" s="11">
        <v>79.889859999999999</v>
      </c>
      <c r="D70" s="11" t="s">
        <v>487</v>
      </c>
      <c r="E70" s="12"/>
      <c r="F70" s="11"/>
      <c r="G70" s="13"/>
      <c r="H70" s="13"/>
      <c r="I70" s="11"/>
      <c r="J70" s="11"/>
      <c r="K70" s="12" t="s">
        <v>376</v>
      </c>
      <c r="L70" s="22"/>
      <c r="M70" s="11" t="str">
        <f>VLOOKUP(Q70,Sheet5!$A$1:$B$3,2,FALSE)</f>
        <v>#A0A7D8</v>
      </c>
      <c r="N70" s="11" t="s">
        <v>94</v>
      </c>
      <c r="O70" s="11" t="s">
        <v>412</v>
      </c>
      <c r="P70" s="11"/>
      <c r="Q70" s="11" t="s">
        <v>446</v>
      </c>
      <c r="R70" s="11">
        <f>VLOOKUP(Q70,Sheet5!$A$1:$E$3,5,FALSE)</f>
        <v>1</v>
      </c>
    </row>
    <row r="71" spans="1:18" x14ac:dyDescent="0.25">
      <c r="A71" s="11" t="s">
        <v>443</v>
      </c>
      <c r="B71" s="11">
        <v>7.0929799999999998</v>
      </c>
      <c r="C71" s="11">
        <v>79.890979999999999</v>
      </c>
      <c r="D71" s="11" t="s">
        <v>488</v>
      </c>
      <c r="E71" s="12"/>
      <c r="F71" s="11"/>
      <c r="G71" s="13"/>
      <c r="H71" s="13"/>
      <c r="I71" s="11"/>
      <c r="J71" s="11"/>
      <c r="K71" s="12" t="s">
        <v>376</v>
      </c>
      <c r="L71" s="22"/>
      <c r="M71" s="11" t="str">
        <f>VLOOKUP(Q71,Sheet5!$A$1:$B$3,2,FALSE)</f>
        <v>#A0A7D8</v>
      </c>
      <c r="N71" s="11" t="s">
        <v>94</v>
      </c>
      <c r="O71" s="11" t="s">
        <v>412</v>
      </c>
      <c r="P71" s="11"/>
      <c r="Q71" s="11" t="s">
        <v>446</v>
      </c>
      <c r="R71" s="11">
        <f>VLOOKUP(Q71,Sheet5!$A$1:$E$3,5,FALSE)</f>
        <v>1</v>
      </c>
    </row>
    <row r="72" spans="1:18" x14ac:dyDescent="0.25">
      <c r="A72" s="11" t="s">
        <v>442</v>
      </c>
      <c r="B72" s="11">
        <v>7.0793200000000001</v>
      </c>
      <c r="C72" s="11">
        <v>79.88982</v>
      </c>
      <c r="D72" s="11" t="s">
        <v>489</v>
      </c>
      <c r="E72" s="12"/>
      <c r="F72" s="11"/>
      <c r="G72" s="13"/>
      <c r="H72" s="13"/>
      <c r="I72" s="11"/>
      <c r="J72" s="11"/>
      <c r="K72" s="12" t="s">
        <v>376</v>
      </c>
      <c r="L72" s="22"/>
      <c r="M72" s="11" t="str">
        <f>VLOOKUP(Q72,Sheet5!$A$1:$B$3,2,FALSE)</f>
        <v>#A0A7D8</v>
      </c>
      <c r="N72" s="11" t="s">
        <v>94</v>
      </c>
      <c r="O72" s="11" t="s">
        <v>412</v>
      </c>
      <c r="P72" s="11"/>
      <c r="Q72" s="11" t="s">
        <v>446</v>
      </c>
      <c r="R72" s="11">
        <f>VLOOKUP(Q72,Sheet5!$A$1:$E$3,5,FALSE)</f>
        <v>1</v>
      </c>
    </row>
    <row r="73" spans="1:18" x14ac:dyDescent="0.25">
      <c r="A73" s="11" t="s">
        <v>171</v>
      </c>
      <c r="B73" s="11">
        <v>7.0793799999999996</v>
      </c>
      <c r="C73" s="11">
        <v>79.889830000000003</v>
      </c>
      <c r="D73" s="11" t="s">
        <v>490</v>
      </c>
      <c r="E73" s="12"/>
      <c r="F73" s="11"/>
      <c r="G73" s="13"/>
      <c r="H73" s="13"/>
      <c r="I73" s="11"/>
      <c r="J73" s="11"/>
      <c r="K73" s="12" t="s">
        <v>376</v>
      </c>
      <c r="L73" s="22"/>
      <c r="M73" s="11" t="str">
        <f>VLOOKUP(Q73,Sheet5!$A$1:$B$3,2,FALSE)</f>
        <v>#A0A7D8</v>
      </c>
      <c r="N73" s="11" t="s">
        <v>94</v>
      </c>
      <c r="O73" s="11" t="s">
        <v>412</v>
      </c>
      <c r="P73" s="11"/>
      <c r="Q73" s="11" t="s">
        <v>446</v>
      </c>
      <c r="R73" s="11">
        <f>VLOOKUP(Q73,Sheet5!$A$1:$E$3,5,FALSE)</f>
        <v>1</v>
      </c>
    </row>
    <row r="74" spans="1:18" x14ac:dyDescent="0.25">
      <c r="A74" s="11" t="s">
        <v>172</v>
      </c>
      <c r="B74" s="11">
        <v>7.0793900000000001</v>
      </c>
      <c r="C74" s="11">
        <v>79.889840000000007</v>
      </c>
      <c r="D74" s="11" t="s">
        <v>487</v>
      </c>
      <c r="E74" s="12"/>
      <c r="F74" s="11"/>
      <c r="G74" s="13"/>
      <c r="H74" s="13"/>
      <c r="I74" s="11"/>
      <c r="J74" s="11"/>
      <c r="K74" s="12" t="s">
        <v>376</v>
      </c>
      <c r="L74" s="22"/>
      <c r="M74" s="11" t="str">
        <f>VLOOKUP(Q74,Sheet5!$A$1:$B$3,2,FALSE)</f>
        <v>#A0A7D8</v>
      </c>
      <c r="N74" s="11" t="s">
        <v>94</v>
      </c>
      <c r="O74" s="11" t="s">
        <v>412</v>
      </c>
      <c r="P74" s="11"/>
      <c r="Q74" s="11" t="s">
        <v>446</v>
      </c>
      <c r="R74" s="11">
        <f>VLOOKUP(Q74,Sheet5!$A$1:$E$3,5,FALSE)</f>
        <v>1</v>
      </c>
    </row>
    <row r="75" spans="1:18" x14ac:dyDescent="0.25">
      <c r="A75" s="11" t="s">
        <v>173</v>
      </c>
      <c r="B75" s="11">
        <v>7.0793699999999999</v>
      </c>
      <c r="C75" s="11">
        <v>79.88982</v>
      </c>
      <c r="D75" s="11" t="s">
        <v>488</v>
      </c>
      <c r="E75" s="12"/>
      <c r="F75" s="11"/>
      <c r="G75" s="13"/>
      <c r="H75" s="13"/>
      <c r="I75" s="11"/>
      <c r="J75" s="11"/>
      <c r="K75" s="12" t="s">
        <v>376</v>
      </c>
      <c r="L75" s="22"/>
      <c r="M75" s="11" t="str">
        <f>VLOOKUP(Q75,Sheet5!$A$1:$B$3,2,FALSE)</f>
        <v>#A0A7D8</v>
      </c>
      <c r="N75" s="11" t="s">
        <v>94</v>
      </c>
      <c r="O75" s="11" t="s">
        <v>412</v>
      </c>
      <c r="P75" s="11"/>
      <c r="Q75" s="11" t="s">
        <v>446</v>
      </c>
      <c r="R75" s="11">
        <f>VLOOKUP(Q75,Sheet5!$A$1:$E$3,5,FALSE)</f>
        <v>1</v>
      </c>
    </row>
    <row r="76" spans="1:18" x14ac:dyDescent="0.25">
      <c r="A76" s="11" t="s">
        <v>174</v>
      </c>
      <c r="B76" s="11">
        <v>7.0793600000000003</v>
      </c>
      <c r="C76" s="11">
        <v>79.889830000000003</v>
      </c>
      <c r="D76" s="11" t="s">
        <v>489</v>
      </c>
      <c r="E76" s="12"/>
      <c r="F76" s="11"/>
      <c r="G76" s="13"/>
      <c r="H76" s="13"/>
      <c r="I76" s="11"/>
      <c r="J76" s="11"/>
      <c r="K76" s="12" t="s">
        <v>376</v>
      </c>
      <c r="L76" s="22"/>
      <c r="M76" s="11" t="str">
        <f>VLOOKUP(Q76,Sheet5!$A$1:$B$3,2,FALSE)</f>
        <v>#A0A7D8</v>
      </c>
      <c r="N76" s="11" t="s">
        <v>94</v>
      </c>
      <c r="O76" s="11" t="s">
        <v>412</v>
      </c>
      <c r="P76" s="11"/>
      <c r="Q76" s="11" t="s">
        <v>446</v>
      </c>
      <c r="R76" s="11">
        <f>VLOOKUP(Q76,Sheet5!$A$1:$E$3,5,FALSE)</f>
        <v>1</v>
      </c>
    </row>
    <row r="77" spans="1:18" x14ac:dyDescent="0.25">
      <c r="A77" s="11" t="s">
        <v>175</v>
      </c>
      <c r="B77" s="11">
        <v>7.0793499999999998</v>
      </c>
      <c r="C77" s="11">
        <v>79.889830000000003</v>
      </c>
      <c r="D77" s="11" t="s">
        <v>490</v>
      </c>
      <c r="E77" s="12"/>
      <c r="F77" s="11"/>
      <c r="G77" s="13"/>
      <c r="H77" s="13"/>
      <c r="I77" s="11"/>
      <c r="J77" s="11"/>
      <c r="K77" s="12" t="s">
        <v>376</v>
      </c>
      <c r="L77" s="22"/>
      <c r="M77" s="11" t="str">
        <f>VLOOKUP(Q77,Sheet5!$A$1:$B$3,2,FALSE)</f>
        <v>#A0A7D8</v>
      </c>
      <c r="N77" s="11" t="s">
        <v>94</v>
      </c>
      <c r="O77" s="11" t="s">
        <v>412</v>
      </c>
      <c r="P77" s="11"/>
      <c r="Q77" s="11" t="s">
        <v>446</v>
      </c>
      <c r="R77" s="11">
        <f>VLOOKUP(Q77,Sheet5!$A$1:$E$3,5,FALSE)</f>
        <v>1</v>
      </c>
    </row>
    <row r="78" spans="1:18" x14ac:dyDescent="0.25">
      <c r="A78" s="11" t="s">
        <v>176</v>
      </c>
      <c r="B78" s="11">
        <v>7.0793900000000001</v>
      </c>
      <c r="C78" s="11">
        <v>79.889840000000007</v>
      </c>
      <c r="D78" s="11" t="s">
        <v>487</v>
      </c>
      <c r="E78" s="12"/>
      <c r="F78" s="11"/>
      <c r="G78" s="13"/>
      <c r="H78" s="13"/>
      <c r="I78" s="11"/>
      <c r="J78" s="11"/>
      <c r="K78" s="12" t="s">
        <v>376</v>
      </c>
      <c r="L78" s="22"/>
      <c r="M78" s="11" t="str">
        <f>VLOOKUP(Q78,Sheet5!$A$1:$B$3,2,FALSE)</f>
        <v>#A0A7D8</v>
      </c>
      <c r="N78" s="11" t="s">
        <v>94</v>
      </c>
      <c r="O78" s="11" t="s">
        <v>412</v>
      </c>
      <c r="P78" s="11"/>
      <c r="Q78" s="11" t="s">
        <v>446</v>
      </c>
      <c r="R78" s="11">
        <f>VLOOKUP(Q78,Sheet5!$A$1:$E$3,5,FALSE)</f>
        <v>1</v>
      </c>
    </row>
    <row r="79" spans="1:18" x14ac:dyDescent="0.25">
      <c r="A79" s="11" t="s">
        <v>177</v>
      </c>
      <c r="B79" s="11">
        <v>6.9584000000000001</v>
      </c>
      <c r="C79" s="11">
        <v>79.879289999999997</v>
      </c>
      <c r="D79" s="11" t="s">
        <v>488</v>
      </c>
      <c r="E79" s="12"/>
      <c r="F79" s="12"/>
      <c r="G79" s="13"/>
      <c r="H79" s="13"/>
      <c r="I79" s="11"/>
      <c r="J79" s="11"/>
      <c r="K79" s="12" t="s">
        <v>44</v>
      </c>
      <c r="L79" s="22"/>
      <c r="M79" s="11" t="str">
        <f>VLOOKUP(Q79,Sheet5!$A$1:$B$3,2,FALSE)</f>
        <v>#A0A7D8</v>
      </c>
      <c r="N79" s="11" t="s">
        <v>94</v>
      </c>
      <c r="O79" s="11" t="s">
        <v>412</v>
      </c>
      <c r="P79" s="11"/>
      <c r="Q79" s="11" t="s">
        <v>446</v>
      </c>
      <c r="R79" s="11">
        <f>VLOOKUP(Q79,Sheet5!$A$1:$E$3,5,FALSE)</f>
        <v>1</v>
      </c>
    </row>
    <row r="80" spans="1:18" x14ac:dyDescent="0.25">
      <c r="A80" s="11" t="s">
        <v>178</v>
      </c>
      <c r="B80" s="11">
        <v>6.9292499999999997</v>
      </c>
      <c r="C80" s="11">
        <v>79.865710000000007</v>
      </c>
      <c r="D80" s="11" t="s">
        <v>489</v>
      </c>
      <c r="E80" s="12"/>
      <c r="F80" s="11"/>
      <c r="G80" s="13"/>
      <c r="H80" s="13"/>
      <c r="I80" s="11"/>
      <c r="J80" s="11"/>
      <c r="K80" s="12" t="s">
        <v>44</v>
      </c>
      <c r="L80" s="22"/>
      <c r="M80" s="11" t="str">
        <f>VLOOKUP(Q80,Sheet5!$A$1:$B$3,2,FALSE)</f>
        <v>#A0A7D8</v>
      </c>
      <c r="N80" s="11" t="s">
        <v>94</v>
      </c>
      <c r="O80" s="11" t="s">
        <v>412</v>
      </c>
      <c r="P80" s="11"/>
      <c r="Q80" s="11" t="s">
        <v>446</v>
      </c>
      <c r="R80" s="11">
        <f>VLOOKUP(Q80,Sheet5!$A$1:$E$3,5,FALSE)</f>
        <v>1</v>
      </c>
    </row>
    <row r="81" spans="1:18" x14ac:dyDescent="0.25">
      <c r="A81" s="11" t="s">
        <v>179</v>
      </c>
      <c r="B81" s="11">
        <v>6.9058400000000004</v>
      </c>
      <c r="C81" s="11">
        <v>80.908869999999993</v>
      </c>
      <c r="D81" s="11" t="s">
        <v>490</v>
      </c>
      <c r="E81" s="12"/>
      <c r="F81" s="11"/>
      <c r="G81" s="13"/>
      <c r="H81" s="13"/>
      <c r="I81" s="11"/>
      <c r="J81" s="11"/>
      <c r="K81" s="12" t="s">
        <v>383</v>
      </c>
      <c r="L81" s="22"/>
      <c r="M81" s="11" t="str">
        <f>VLOOKUP(Q81,Sheet5!$A$1:$B$3,2,FALSE)</f>
        <v>#A0A7D8</v>
      </c>
      <c r="N81" s="11" t="s">
        <v>94</v>
      </c>
      <c r="O81" s="11" t="s">
        <v>412</v>
      </c>
      <c r="P81" s="11"/>
      <c r="Q81" s="11" t="s">
        <v>446</v>
      </c>
      <c r="R81" s="11">
        <f>VLOOKUP(Q81,Sheet5!$A$1:$E$3,5,FALSE)</f>
        <v>1</v>
      </c>
    </row>
    <row r="82" spans="1:18" x14ac:dyDescent="0.25">
      <c r="A82" s="11" t="s">
        <v>180</v>
      </c>
      <c r="B82" s="11">
        <v>6.85128</v>
      </c>
      <c r="C82" s="11">
        <v>79.865039999999993</v>
      </c>
      <c r="D82" s="11" t="s">
        <v>487</v>
      </c>
      <c r="E82" s="12"/>
      <c r="F82" s="11"/>
      <c r="G82" s="13"/>
      <c r="H82" s="13"/>
      <c r="I82" s="11"/>
      <c r="J82" s="11"/>
      <c r="K82" s="12" t="s">
        <v>375</v>
      </c>
      <c r="L82" s="22"/>
      <c r="M82" s="11" t="str">
        <f>VLOOKUP(Q82,Sheet5!$A$1:$B$3,2,FALSE)</f>
        <v>#A0A7D8</v>
      </c>
      <c r="N82" s="11" t="s">
        <v>90</v>
      </c>
      <c r="O82" s="11" t="s">
        <v>411</v>
      </c>
      <c r="P82" s="11"/>
      <c r="Q82" s="11" t="s">
        <v>446</v>
      </c>
      <c r="R82" s="11">
        <f>VLOOKUP(Q82,Sheet5!$A$1:$E$3,5,FALSE)</f>
        <v>1</v>
      </c>
    </row>
    <row r="83" spans="1:18" x14ac:dyDescent="0.25">
      <c r="A83" s="11" t="s">
        <v>181</v>
      </c>
      <c r="B83" s="11">
        <v>6.9531700000000001</v>
      </c>
      <c r="C83" s="11">
        <v>79.878799999999998</v>
      </c>
      <c r="D83" s="11" t="s">
        <v>487</v>
      </c>
      <c r="E83" s="12"/>
      <c r="F83" s="11"/>
      <c r="G83" s="13"/>
      <c r="H83" s="13"/>
      <c r="I83" s="11"/>
      <c r="J83" s="11"/>
      <c r="K83" s="12" t="s">
        <v>44</v>
      </c>
      <c r="L83" s="22"/>
      <c r="M83" s="11" t="str">
        <f>VLOOKUP(Q83,Sheet5!$A$1:$B$3,2,FALSE)</f>
        <v>#8db600</v>
      </c>
      <c r="N83" s="11" t="s">
        <v>354</v>
      </c>
      <c r="O83" s="11" t="s">
        <v>411</v>
      </c>
      <c r="P83" s="11"/>
      <c r="Q83" s="11" t="s">
        <v>357</v>
      </c>
      <c r="R83" s="11">
        <f>VLOOKUP(Q83,Sheet5!$A$1:$E$3,5,FALSE)</f>
        <v>2</v>
      </c>
    </row>
    <row r="84" spans="1:18" x14ac:dyDescent="0.25">
      <c r="A84" s="11" t="s">
        <v>182</v>
      </c>
      <c r="B84" s="11">
        <v>6.71732</v>
      </c>
      <c r="C84" s="11">
        <v>79.994060000000005</v>
      </c>
      <c r="D84" s="11" t="s">
        <v>488</v>
      </c>
      <c r="E84" s="12"/>
      <c r="F84" s="11"/>
      <c r="G84" s="13"/>
      <c r="H84" s="13"/>
      <c r="I84" s="11"/>
      <c r="J84" s="11"/>
      <c r="K84" s="12" t="s">
        <v>378</v>
      </c>
      <c r="L84" s="22"/>
      <c r="M84" s="11" t="str">
        <f>VLOOKUP(Q84,Sheet5!$A$1:$B$3,2,FALSE)</f>
        <v>#A0A7D8</v>
      </c>
      <c r="N84" s="11" t="s">
        <v>87</v>
      </c>
      <c r="O84" s="11" t="s">
        <v>411</v>
      </c>
      <c r="P84" s="11"/>
      <c r="Q84" s="11" t="s">
        <v>446</v>
      </c>
      <c r="R84" s="11">
        <f>VLOOKUP(Q84,Sheet5!$A$1:$E$3,5,FALSE)</f>
        <v>1</v>
      </c>
    </row>
    <row r="85" spans="1:18" x14ac:dyDescent="0.25">
      <c r="A85" s="11" t="s">
        <v>183</v>
      </c>
      <c r="B85" s="11">
        <v>6.8841000000000001</v>
      </c>
      <c r="C85" s="11">
        <v>79.860799999999998</v>
      </c>
      <c r="D85" s="11" t="s">
        <v>489</v>
      </c>
      <c r="E85" s="12"/>
      <c r="F85" s="11"/>
      <c r="G85" s="13"/>
      <c r="H85" s="13"/>
      <c r="I85" s="11"/>
      <c r="J85" s="11"/>
      <c r="K85" s="12" t="s">
        <v>44</v>
      </c>
      <c r="L85" s="22"/>
      <c r="M85" s="11" t="str">
        <f>VLOOKUP(Q85,Sheet5!$A$1:$B$3,2,FALSE)</f>
        <v>#A0A7D8</v>
      </c>
      <c r="N85" s="11" t="s">
        <v>87</v>
      </c>
      <c r="O85" s="11" t="s">
        <v>411</v>
      </c>
      <c r="P85" s="11"/>
      <c r="Q85" s="11" t="s">
        <v>446</v>
      </c>
      <c r="R85" s="11">
        <f>VLOOKUP(Q85,Sheet5!$A$1:$E$3,5,FALSE)</f>
        <v>1</v>
      </c>
    </row>
    <row r="86" spans="1:18" x14ac:dyDescent="0.25">
      <c r="A86" s="11" t="s">
        <v>184</v>
      </c>
      <c r="B86" s="11">
        <v>6.5884</v>
      </c>
      <c r="C86" s="11">
        <v>79.977400000000003</v>
      </c>
      <c r="D86" s="11" t="s">
        <v>490</v>
      </c>
      <c r="E86" s="12"/>
      <c r="F86" s="11"/>
      <c r="G86" s="13"/>
      <c r="H86" s="13"/>
      <c r="I86" s="11"/>
      <c r="J86" s="11"/>
      <c r="K86" s="12" t="s">
        <v>384</v>
      </c>
      <c r="L86" s="22"/>
      <c r="M86" s="11" t="str">
        <f>VLOOKUP(Q86,Sheet5!$A$1:$B$3,2,FALSE)</f>
        <v>#8db600</v>
      </c>
      <c r="N86" s="11" t="s">
        <v>87</v>
      </c>
      <c r="O86" s="11" t="s">
        <v>411</v>
      </c>
      <c r="P86" s="11"/>
      <c r="Q86" s="11" t="s">
        <v>357</v>
      </c>
      <c r="R86" s="11">
        <f>VLOOKUP(Q86,Sheet5!$A$1:$E$3,5,FALSE)</f>
        <v>2</v>
      </c>
    </row>
    <row r="87" spans="1:18" x14ac:dyDescent="0.25">
      <c r="A87" s="11" t="s">
        <v>185</v>
      </c>
      <c r="B87" s="11">
        <v>7.3648800000000003</v>
      </c>
      <c r="C87" s="11">
        <v>80.617260000000002</v>
      </c>
      <c r="D87" s="11" t="s">
        <v>487</v>
      </c>
      <c r="E87" s="12"/>
      <c r="F87" s="12"/>
      <c r="G87" s="13"/>
      <c r="H87" s="13"/>
      <c r="I87" s="11"/>
      <c r="J87" s="11"/>
      <c r="K87" s="12" t="s">
        <v>372</v>
      </c>
      <c r="L87" s="22"/>
      <c r="M87" s="11" t="str">
        <f>VLOOKUP(Q87,Sheet5!$A$1:$B$3,2,FALSE)</f>
        <v>#A0A7D8</v>
      </c>
      <c r="N87" s="11" t="s">
        <v>89</v>
      </c>
      <c r="O87" s="11" t="s">
        <v>411</v>
      </c>
      <c r="P87" s="11"/>
      <c r="Q87" s="11" t="s">
        <v>446</v>
      </c>
      <c r="R87" s="11">
        <f>VLOOKUP(Q87,Sheet5!$A$1:$E$3,5,FALSE)</f>
        <v>1</v>
      </c>
    </row>
    <row r="88" spans="1:18" x14ac:dyDescent="0.25">
      <c r="A88" s="11" t="s">
        <v>186</v>
      </c>
      <c r="B88" s="11">
        <v>7.4144399999999999</v>
      </c>
      <c r="C88" s="11">
        <v>79.866159999999994</v>
      </c>
      <c r="D88" s="11" t="s">
        <v>488</v>
      </c>
      <c r="E88" s="12"/>
      <c r="G88" s="13"/>
      <c r="H88" s="13"/>
      <c r="K88" s="12" t="s">
        <v>40</v>
      </c>
      <c r="L88" s="22"/>
      <c r="M88" s="11" t="str">
        <f>VLOOKUP(Q88,Sheet5!$A$1:$B$3,2,FALSE)</f>
        <v>#8db600</v>
      </c>
      <c r="N88" s="11" t="s">
        <v>89</v>
      </c>
      <c r="O88" s="11" t="s">
        <v>411</v>
      </c>
      <c r="P88" s="11"/>
      <c r="Q88" s="11" t="s">
        <v>357</v>
      </c>
      <c r="R88" s="11">
        <f>VLOOKUP(Q88,Sheet5!$A$1:$E$3,5,FALSE)</f>
        <v>2</v>
      </c>
    </row>
    <row r="89" spans="1:18" x14ac:dyDescent="0.25">
      <c r="A89" s="11" t="s">
        <v>187</v>
      </c>
      <c r="B89" s="11">
        <v>6.9501200000000001</v>
      </c>
      <c r="C89" s="11">
        <v>79.916330000000002</v>
      </c>
      <c r="D89" s="11" t="s">
        <v>489</v>
      </c>
      <c r="E89" s="12"/>
      <c r="G89" s="13"/>
      <c r="H89" s="13"/>
      <c r="K89" s="12" t="s">
        <v>385</v>
      </c>
      <c r="L89" s="22"/>
      <c r="M89" s="11" t="str">
        <f>VLOOKUP(Q89,Sheet5!$A$1:$B$3,2,FALSE)</f>
        <v>#8db600</v>
      </c>
      <c r="N89" s="11" t="s">
        <v>89</v>
      </c>
      <c r="O89" s="11" t="s">
        <v>411</v>
      </c>
      <c r="P89" s="11"/>
      <c r="Q89" s="11" t="s">
        <v>357</v>
      </c>
      <c r="R89" s="11">
        <f>VLOOKUP(Q89,Sheet5!$A$1:$E$3,5,FALSE)</f>
        <v>2</v>
      </c>
    </row>
    <row r="90" spans="1:18" x14ac:dyDescent="0.25">
      <c r="A90" s="11" t="s">
        <v>188</v>
      </c>
      <c r="B90" s="11">
        <v>7.5797499999999998</v>
      </c>
      <c r="C90" s="11">
        <v>79.795090000000002</v>
      </c>
      <c r="D90" s="11" t="s">
        <v>490</v>
      </c>
      <c r="E90" s="12"/>
      <c r="G90" s="13"/>
      <c r="H90" s="13"/>
      <c r="K90" s="12" t="s">
        <v>40</v>
      </c>
      <c r="L90" s="22"/>
      <c r="M90" s="11" t="str">
        <f>VLOOKUP(Q90,Sheet5!$A$1:$B$3,2,FALSE)</f>
        <v>#8db600</v>
      </c>
      <c r="N90" s="11" t="s">
        <v>347</v>
      </c>
      <c r="O90" s="11" t="s">
        <v>411</v>
      </c>
      <c r="P90" s="11"/>
      <c r="Q90" s="11" t="s">
        <v>357</v>
      </c>
      <c r="R90" s="11">
        <f>VLOOKUP(Q90,Sheet5!$A$1:$E$3,5,FALSE)</f>
        <v>2</v>
      </c>
    </row>
    <row r="91" spans="1:18" x14ac:dyDescent="0.25">
      <c r="A91" s="11" t="s">
        <v>360</v>
      </c>
      <c r="B91" s="11">
        <v>6.9390200000000002</v>
      </c>
      <c r="C91" s="11">
        <v>79.860579999999999</v>
      </c>
      <c r="D91" s="11" t="s">
        <v>487</v>
      </c>
      <c r="E91" s="12"/>
      <c r="G91" s="13"/>
      <c r="H91" s="13"/>
      <c r="K91" s="12" t="s">
        <v>44</v>
      </c>
      <c r="L91" s="22"/>
      <c r="M91" s="11" t="str">
        <f>VLOOKUP(Q91,Sheet5!$A$1:$B$3,2,FALSE)</f>
        <v>#A0A7D8</v>
      </c>
      <c r="N91" s="11" t="s">
        <v>89</v>
      </c>
      <c r="O91" s="11" t="s">
        <v>411</v>
      </c>
      <c r="P91" s="11"/>
      <c r="Q91" s="11" t="s">
        <v>446</v>
      </c>
      <c r="R91" s="11">
        <f>VLOOKUP(Q91,Sheet5!$A$1:$E$3,5,FALSE)</f>
        <v>1</v>
      </c>
    </row>
    <row r="92" spans="1:18" x14ac:dyDescent="0.25">
      <c r="A92" s="11" t="s">
        <v>189</v>
      </c>
      <c r="B92" s="11">
        <v>6.9296600000000002</v>
      </c>
      <c r="C92" s="11">
        <v>79.905119999999997</v>
      </c>
      <c r="D92" s="11" t="s">
        <v>488</v>
      </c>
      <c r="E92" s="12"/>
      <c r="G92" s="13"/>
      <c r="H92" s="13"/>
      <c r="K92" s="12" t="s">
        <v>44</v>
      </c>
      <c r="L92" s="22"/>
      <c r="M92" s="11" t="str">
        <f>VLOOKUP(Q92,Sheet5!$A$1:$B$3,2,FALSE)</f>
        <v>#A0A7D8</v>
      </c>
      <c r="N92" s="11" t="s">
        <v>89</v>
      </c>
      <c r="O92" s="11" t="s">
        <v>411</v>
      </c>
      <c r="P92" s="11"/>
      <c r="Q92" s="11" t="s">
        <v>446</v>
      </c>
      <c r="R92" s="11">
        <f>VLOOKUP(Q92,Sheet5!$A$1:$E$3,5,FALSE)</f>
        <v>1</v>
      </c>
    </row>
    <row r="93" spans="1:18" x14ac:dyDescent="0.25">
      <c r="A93" s="11" t="s">
        <v>190</v>
      </c>
      <c r="B93" s="11">
        <v>6.8265099999999999</v>
      </c>
      <c r="C93" s="11">
        <v>79.864260000000002</v>
      </c>
      <c r="D93" s="11" t="s">
        <v>489</v>
      </c>
      <c r="E93" s="12"/>
      <c r="G93" s="13"/>
      <c r="H93" s="13"/>
      <c r="K93" s="12" t="s">
        <v>379</v>
      </c>
      <c r="L93" s="22"/>
      <c r="M93" s="11" t="str">
        <f>VLOOKUP(Q93,Sheet5!$A$1:$B$3,2,FALSE)</f>
        <v>#E68F96</v>
      </c>
      <c r="N93" s="11" t="s">
        <v>89</v>
      </c>
      <c r="O93" s="11" t="s">
        <v>411</v>
      </c>
      <c r="P93" s="11"/>
      <c r="Q93" s="11" t="s">
        <v>418</v>
      </c>
      <c r="R93" s="11">
        <f>VLOOKUP(Q93,Sheet5!$A$1:$E$3,5,FALSE)</f>
        <v>3</v>
      </c>
    </row>
    <row r="94" spans="1:18" x14ac:dyDescent="0.25">
      <c r="A94" s="11" t="s">
        <v>191</v>
      </c>
      <c r="B94" s="11">
        <v>8.1029300000000006</v>
      </c>
      <c r="C94" s="11">
        <v>81.186480000000003</v>
      </c>
      <c r="D94" s="11" t="s">
        <v>490</v>
      </c>
      <c r="E94" s="12"/>
      <c r="G94" s="13"/>
      <c r="H94" s="13"/>
      <c r="K94" s="12" t="s">
        <v>40</v>
      </c>
      <c r="L94" s="22"/>
      <c r="M94" s="11" t="str">
        <f>VLOOKUP(Q94,Sheet5!$A$1:$B$3,2,FALSE)</f>
        <v>#8db600</v>
      </c>
      <c r="N94" s="11" t="s">
        <v>75</v>
      </c>
      <c r="O94" s="11" t="s">
        <v>411</v>
      </c>
      <c r="P94" s="11"/>
      <c r="Q94" s="11" t="s">
        <v>357</v>
      </c>
      <c r="R94" s="11">
        <f>VLOOKUP(Q94,Sheet5!$A$1:$E$3,5,FALSE)</f>
        <v>2</v>
      </c>
    </row>
    <row r="95" spans="1:18" x14ac:dyDescent="0.25">
      <c r="A95" s="11" t="s">
        <v>192</v>
      </c>
      <c r="B95" s="11">
        <v>6.9021800000000004</v>
      </c>
      <c r="C95" s="11">
        <v>79.918639999999996</v>
      </c>
      <c r="D95" s="11" t="s">
        <v>487</v>
      </c>
      <c r="E95" s="12"/>
      <c r="G95" s="13"/>
      <c r="H95" s="13"/>
      <c r="K95" s="12" t="s">
        <v>44</v>
      </c>
      <c r="L95" s="22"/>
      <c r="M95" s="11" t="str">
        <f>VLOOKUP(Q95,Sheet5!$A$1:$B$3,2,FALSE)</f>
        <v>#8db600</v>
      </c>
      <c r="N95" s="11" t="s">
        <v>77</v>
      </c>
      <c r="O95" s="11" t="s">
        <v>411</v>
      </c>
      <c r="P95" s="11"/>
      <c r="Q95" s="11" t="s">
        <v>357</v>
      </c>
      <c r="R95" s="11">
        <f>VLOOKUP(Q95,Sheet5!$A$1:$E$3,5,FALSE)</f>
        <v>2</v>
      </c>
    </row>
    <row r="96" spans="1:18" x14ac:dyDescent="0.25">
      <c r="A96" s="11" t="s">
        <v>193</v>
      </c>
      <c r="B96" s="11">
        <v>7.4701199999999996</v>
      </c>
      <c r="C96" s="11">
        <v>80.043130000000005</v>
      </c>
      <c r="D96" s="11" t="s">
        <v>488</v>
      </c>
      <c r="E96" s="12"/>
      <c r="G96" s="13"/>
      <c r="H96" s="13"/>
      <c r="K96" s="12" t="s">
        <v>386</v>
      </c>
      <c r="L96" s="22"/>
      <c r="M96" s="11" t="str">
        <f>VLOOKUP(Q96,Sheet5!$A$1:$B$3,2,FALSE)</f>
        <v>#A0A7D8</v>
      </c>
      <c r="N96" s="11" t="s">
        <v>77</v>
      </c>
      <c r="O96" s="11" t="s">
        <v>411</v>
      </c>
      <c r="P96" s="11"/>
      <c r="Q96" s="11" t="s">
        <v>446</v>
      </c>
      <c r="R96" s="11">
        <f>VLOOKUP(Q96,Sheet5!$A$1:$E$3,5,FALSE)</f>
        <v>1</v>
      </c>
    </row>
    <row r="97" spans="1:18" x14ac:dyDescent="0.25">
      <c r="A97" s="11" t="s">
        <v>194</v>
      </c>
      <c r="B97" s="11">
        <v>8.1029300000000006</v>
      </c>
      <c r="C97" s="11">
        <v>81.186480000000003</v>
      </c>
      <c r="D97" s="11" t="s">
        <v>489</v>
      </c>
      <c r="E97" s="12"/>
      <c r="G97" s="13"/>
      <c r="H97" s="13"/>
      <c r="K97" s="12" t="s">
        <v>387</v>
      </c>
      <c r="L97" s="22"/>
      <c r="M97" s="11" t="str">
        <f>VLOOKUP(Q97,Sheet5!$A$1:$B$3,2,FALSE)</f>
        <v>#A0A7D8</v>
      </c>
      <c r="N97" s="11" t="s">
        <v>75</v>
      </c>
      <c r="O97" s="11" t="s">
        <v>411</v>
      </c>
      <c r="P97" s="11"/>
      <c r="Q97" s="11" t="s">
        <v>446</v>
      </c>
      <c r="R97" s="11">
        <f>VLOOKUP(Q97,Sheet5!$A$1:$E$3,5,FALSE)</f>
        <v>1</v>
      </c>
    </row>
    <row r="98" spans="1:18" x14ac:dyDescent="0.25">
      <c r="A98" s="11" t="s">
        <v>195</v>
      </c>
      <c r="B98" s="11">
        <v>8.1029300000000006</v>
      </c>
      <c r="C98" s="11">
        <v>81.186480000000003</v>
      </c>
      <c r="D98" s="11" t="s">
        <v>490</v>
      </c>
      <c r="E98" s="12"/>
      <c r="G98" s="13"/>
      <c r="H98" s="13"/>
      <c r="K98" s="12" t="s">
        <v>388</v>
      </c>
      <c r="L98" s="22"/>
      <c r="M98" s="11" t="str">
        <f>VLOOKUP(Q98,Sheet5!$A$1:$B$3,2,FALSE)</f>
        <v>#8db600</v>
      </c>
      <c r="N98" s="11" t="s">
        <v>75</v>
      </c>
      <c r="O98" s="11" t="s">
        <v>411</v>
      </c>
      <c r="P98" s="11"/>
      <c r="Q98" s="11" t="s">
        <v>357</v>
      </c>
      <c r="R98" s="11">
        <f>VLOOKUP(Q98,Sheet5!$A$1:$E$3,5,FALSE)</f>
        <v>2</v>
      </c>
    </row>
    <row r="99" spans="1:18" x14ac:dyDescent="0.25">
      <c r="A99" s="11" t="s">
        <v>196</v>
      </c>
      <c r="B99" s="11">
        <v>8.1029300000000006</v>
      </c>
      <c r="C99" s="11">
        <v>81.186480000000003</v>
      </c>
      <c r="D99" s="11" t="s">
        <v>487</v>
      </c>
      <c r="E99" s="12"/>
      <c r="G99" s="13"/>
      <c r="H99" s="13"/>
      <c r="K99" s="12" t="s">
        <v>389</v>
      </c>
      <c r="L99" s="22"/>
      <c r="M99" s="11" t="str">
        <f>VLOOKUP(Q99,Sheet5!$A$1:$B$3,2,FALSE)</f>
        <v>#A0A7D8</v>
      </c>
      <c r="N99" s="11" t="s">
        <v>75</v>
      </c>
      <c r="O99" s="11" t="s">
        <v>411</v>
      </c>
      <c r="P99" s="11"/>
      <c r="Q99" s="11" t="s">
        <v>446</v>
      </c>
      <c r="R99" s="11">
        <f>VLOOKUP(Q99,Sheet5!$A$1:$E$3,5,FALSE)</f>
        <v>1</v>
      </c>
    </row>
    <row r="100" spans="1:18" x14ac:dyDescent="0.25">
      <c r="A100" s="11" t="s">
        <v>197</v>
      </c>
      <c r="B100" s="11">
        <v>8.1029300000000006</v>
      </c>
      <c r="C100" s="11">
        <v>81.186480000000003</v>
      </c>
      <c r="D100" s="11" t="s">
        <v>488</v>
      </c>
      <c r="E100" s="12"/>
      <c r="G100" s="13"/>
      <c r="H100" s="13"/>
      <c r="K100" s="12" t="s">
        <v>390</v>
      </c>
      <c r="L100" s="22"/>
      <c r="M100" s="11" t="str">
        <f>VLOOKUP(Q100,Sheet5!$A$1:$B$3,2,FALSE)</f>
        <v>#8db600</v>
      </c>
      <c r="N100" s="11" t="s">
        <v>75</v>
      </c>
      <c r="O100" s="11" t="s">
        <v>411</v>
      </c>
      <c r="P100" s="11"/>
      <c r="Q100" s="11" t="s">
        <v>357</v>
      </c>
      <c r="R100" s="11">
        <f>VLOOKUP(Q100,Sheet5!$A$1:$E$3,5,FALSE)</f>
        <v>2</v>
      </c>
    </row>
    <row r="101" spans="1:18" x14ac:dyDescent="0.25">
      <c r="A101" s="11" t="s">
        <v>198</v>
      </c>
      <c r="B101" s="11">
        <v>8.0220599999999997</v>
      </c>
      <c r="C101" s="11">
        <v>79.837500000000006</v>
      </c>
      <c r="D101" s="11" t="s">
        <v>489</v>
      </c>
      <c r="E101" s="12"/>
      <c r="G101" s="13"/>
      <c r="H101" s="13"/>
      <c r="K101" s="12" t="s">
        <v>40</v>
      </c>
      <c r="L101" s="22"/>
      <c r="M101" s="11" t="str">
        <f>VLOOKUP(Q101,Sheet5!$A$1:$B$3,2,FALSE)</f>
        <v>#A0A7D8</v>
      </c>
      <c r="N101" s="11" t="s">
        <v>77</v>
      </c>
      <c r="O101" s="11" t="s">
        <v>411</v>
      </c>
      <c r="P101" s="11"/>
      <c r="Q101" s="11" t="s">
        <v>446</v>
      </c>
      <c r="R101" s="11">
        <f>VLOOKUP(Q101,Sheet5!$A$1:$E$3,5,FALSE)</f>
        <v>1</v>
      </c>
    </row>
    <row r="102" spans="1:18" x14ac:dyDescent="0.25">
      <c r="A102" s="11" t="s">
        <v>199</v>
      </c>
      <c r="B102" s="11">
        <v>8.0220800000000008</v>
      </c>
      <c r="C102" s="11">
        <v>79.837699999999998</v>
      </c>
      <c r="D102" s="11" t="s">
        <v>490</v>
      </c>
      <c r="E102" s="12"/>
      <c r="G102" s="13"/>
      <c r="H102" s="13"/>
      <c r="K102" s="12" t="s">
        <v>40</v>
      </c>
      <c r="L102" s="22"/>
      <c r="M102" s="11" t="str">
        <f>VLOOKUP(Q102,Sheet5!$A$1:$B$3,2,FALSE)</f>
        <v>#A0A7D8</v>
      </c>
      <c r="N102" s="11" t="s">
        <v>77</v>
      </c>
      <c r="O102" s="11" t="s">
        <v>411</v>
      </c>
      <c r="P102" s="11"/>
      <c r="Q102" s="11" t="s">
        <v>446</v>
      </c>
      <c r="R102" s="11">
        <f>VLOOKUP(Q102,Sheet5!$A$1:$E$3,5,FALSE)</f>
        <v>1</v>
      </c>
    </row>
    <row r="103" spans="1:18" x14ac:dyDescent="0.25">
      <c r="A103" s="11" t="s">
        <v>200</v>
      </c>
      <c r="B103" s="11">
        <v>7.4144399999999999</v>
      </c>
      <c r="C103" s="11">
        <v>79.866159999999994</v>
      </c>
      <c r="D103" s="11" t="s">
        <v>487</v>
      </c>
      <c r="E103" s="12"/>
      <c r="G103" s="13"/>
      <c r="H103" s="13"/>
      <c r="K103" s="12" t="s">
        <v>386</v>
      </c>
      <c r="L103" s="22"/>
      <c r="M103" s="11" t="str">
        <f>VLOOKUP(Q103,Sheet5!$A$1:$B$3,2,FALSE)</f>
        <v>#A0A7D8</v>
      </c>
      <c r="N103" s="11" t="s">
        <v>77</v>
      </c>
      <c r="O103" s="11" t="s">
        <v>411</v>
      </c>
      <c r="P103" s="11"/>
      <c r="Q103" s="11" t="s">
        <v>446</v>
      </c>
      <c r="R103" s="11">
        <f>VLOOKUP(Q103,Sheet5!$A$1:$E$3,5,FALSE)</f>
        <v>1</v>
      </c>
    </row>
    <row r="104" spans="1:18" x14ac:dyDescent="0.25">
      <c r="A104" s="11" t="s">
        <v>201</v>
      </c>
      <c r="B104" s="11">
        <v>8.1029300000000006</v>
      </c>
      <c r="C104" s="11">
        <v>81.186480000000003</v>
      </c>
      <c r="D104" s="11" t="s">
        <v>488</v>
      </c>
      <c r="E104" s="12"/>
      <c r="G104" s="13"/>
      <c r="H104" s="13"/>
      <c r="K104" s="12" t="s">
        <v>391</v>
      </c>
      <c r="L104" s="22"/>
      <c r="M104" s="11" t="str">
        <f>VLOOKUP(Q104,Sheet5!$A$1:$B$3,2,FALSE)</f>
        <v>#8db600</v>
      </c>
      <c r="N104" s="11" t="s">
        <v>75</v>
      </c>
      <c r="O104" s="11" t="s">
        <v>411</v>
      </c>
      <c r="P104" s="11"/>
      <c r="Q104" s="11" t="s">
        <v>357</v>
      </c>
      <c r="R104" s="11">
        <f>VLOOKUP(Q104,Sheet5!$A$1:$E$3,5,FALSE)</f>
        <v>2</v>
      </c>
    </row>
    <row r="105" spans="1:18" x14ac:dyDescent="0.25">
      <c r="A105" s="11" t="s">
        <v>202</v>
      </c>
      <c r="B105" s="11">
        <v>8.1029300000000006</v>
      </c>
      <c r="C105" s="11">
        <v>81.186480000000003</v>
      </c>
      <c r="D105" s="11" t="s">
        <v>489</v>
      </c>
      <c r="E105" s="12"/>
      <c r="G105" s="13"/>
      <c r="H105" s="13"/>
      <c r="K105" s="12" t="s">
        <v>392</v>
      </c>
      <c r="L105" s="22"/>
      <c r="M105" s="11" t="str">
        <f>VLOOKUP(Q105,Sheet5!$A$1:$B$3,2,FALSE)</f>
        <v>#8db600</v>
      </c>
      <c r="N105" s="11" t="s">
        <v>75</v>
      </c>
      <c r="O105" s="11" t="s">
        <v>411</v>
      </c>
      <c r="P105" s="11"/>
      <c r="Q105" s="11" t="s">
        <v>357</v>
      </c>
      <c r="R105" s="11">
        <f>VLOOKUP(Q105,Sheet5!$A$1:$E$3,5,FALSE)</f>
        <v>2</v>
      </c>
    </row>
    <row r="106" spans="1:18" x14ac:dyDescent="0.25">
      <c r="A106" s="11" t="s">
        <v>203</v>
      </c>
      <c r="B106" s="11">
        <v>8.1029300000000006</v>
      </c>
      <c r="C106" s="11">
        <v>81.186480000000003</v>
      </c>
      <c r="D106" s="11" t="s">
        <v>490</v>
      </c>
      <c r="E106" s="12"/>
      <c r="G106" s="13"/>
      <c r="H106" s="13"/>
      <c r="K106" s="12" t="s">
        <v>393</v>
      </c>
      <c r="L106" s="22"/>
      <c r="M106" s="11" t="str">
        <f>VLOOKUP(Q106,Sheet5!$A$1:$B$3,2,FALSE)</f>
        <v>#8db600</v>
      </c>
      <c r="N106" s="11" t="s">
        <v>75</v>
      </c>
      <c r="O106" s="11" t="s">
        <v>411</v>
      </c>
      <c r="P106" s="11"/>
      <c r="Q106" s="11" t="s">
        <v>357</v>
      </c>
      <c r="R106" s="11">
        <f>VLOOKUP(Q106,Sheet5!$A$1:$E$3,5,FALSE)</f>
        <v>2</v>
      </c>
    </row>
    <row r="107" spans="1:18" x14ac:dyDescent="0.25">
      <c r="A107" s="11" t="s">
        <v>204</v>
      </c>
      <c r="B107" s="11">
        <v>8.1029300000000006</v>
      </c>
      <c r="C107" s="11">
        <v>81.186480000000003</v>
      </c>
      <c r="D107" s="11" t="s">
        <v>487</v>
      </c>
      <c r="E107" s="12"/>
      <c r="G107" s="13"/>
      <c r="H107" s="13"/>
      <c r="K107" s="12" t="s">
        <v>385</v>
      </c>
      <c r="L107" s="22"/>
      <c r="M107" s="11" t="str">
        <f>VLOOKUP(Q107,Sheet5!$A$1:$B$3,2,FALSE)</f>
        <v>#A0A7D8</v>
      </c>
      <c r="N107" s="11" t="s">
        <v>75</v>
      </c>
      <c r="O107" s="11" t="s">
        <v>411</v>
      </c>
      <c r="P107" s="11"/>
      <c r="Q107" s="11" t="s">
        <v>446</v>
      </c>
      <c r="R107" s="11">
        <f>VLOOKUP(Q107,Sheet5!$A$1:$E$3,5,FALSE)</f>
        <v>1</v>
      </c>
    </row>
    <row r="108" spans="1:18" x14ac:dyDescent="0.25">
      <c r="A108" s="11" t="s">
        <v>205</v>
      </c>
      <c r="B108" s="11">
        <v>8.1029300000000006</v>
      </c>
      <c r="C108" s="11">
        <v>81.186480000000003</v>
      </c>
      <c r="D108" s="11" t="s">
        <v>488</v>
      </c>
      <c r="E108" s="12"/>
      <c r="G108" s="13"/>
      <c r="H108" s="13"/>
      <c r="K108" s="12" t="s">
        <v>389</v>
      </c>
      <c r="L108" s="22"/>
      <c r="M108" s="11" t="str">
        <f>VLOOKUP(Q108,Sheet5!$A$1:$B$3,2,FALSE)</f>
        <v>#8db600</v>
      </c>
      <c r="N108" s="11" t="s">
        <v>75</v>
      </c>
      <c r="O108" s="11" t="s">
        <v>411</v>
      </c>
      <c r="P108" s="11"/>
      <c r="Q108" s="11" t="s">
        <v>357</v>
      </c>
      <c r="R108" s="11">
        <f>VLOOKUP(Q108,Sheet5!$A$1:$E$3,5,FALSE)</f>
        <v>2</v>
      </c>
    </row>
    <row r="109" spans="1:18" x14ac:dyDescent="0.25">
      <c r="A109" s="11" t="s">
        <v>206</v>
      </c>
      <c r="B109" s="11">
        <v>8.1029300000000006</v>
      </c>
      <c r="C109" s="11">
        <v>81.186480000000003</v>
      </c>
      <c r="D109" s="11" t="s">
        <v>489</v>
      </c>
      <c r="E109" s="12"/>
      <c r="G109" s="13"/>
      <c r="H109" s="13"/>
      <c r="K109" s="12" t="s">
        <v>385</v>
      </c>
      <c r="L109" s="22"/>
      <c r="M109" s="11" t="str">
        <f>VLOOKUP(Q109,Sheet5!$A$1:$B$3,2,FALSE)</f>
        <v>#A0A7D8</v>
      </c>
      <c r="N109" s="11" t="s">
        <v>75</v>
      </c>
      <c r="O109" s="11" t="s">
        <v>411</v>
      </c>
      <c r="P109" s="11"/>
      <c r="Q109" s="11" t="s">
        <v>446</v>
      </c>
      <c r="R109" s="11">
        <f>VLOOKUP(Q109,Sheet5!$A$1:$E$3,5,FALSE)</f>
        <v>1</v>
      </c>
    </row>
    <row r="110" spans="1:18" x14ac:dyDescent="0.25">
      <c r="A110" s="11" t="s">
        <v>207</v>
      </c>
      <c r="B110" s="11">
        <v>8.1029300000000006</v>
      </c>
      <c r="C110" s="11">
        <v>81.186480000000003</v>
      </c>
      <c r="D110" s="11" t="s">
        <v>490</v>
      </c>
      <c r="E110" s="12"/>
      <c r="G110" s="13"/>
      <c r="H110" s="13"/>
      <c r="K110" s="12" t="s">
        <v>44</v>
      </c>
      <c r="L110" s="22"/>
      <c r="M110" s="11" t="str">
        <f>VLOOKUP(Q110,Sheet5!$A$1:$B$3,2,FALSE)</f>
        <v>#8db600</v>
      </c>
      <c r="N110" s="11" t="s">
        <v>75</v>
      </c>
      <c r="O110" s="11" t="s">
        <v>411</v>
      </c>
      <c r="P110" s="11"/>
      <c r="Q110" s="11" t="s">
        <v>357</v>
      </c>
      <c r="R110" s="11">
        <f>VLOOKUP(Q110,Sheet5!$A$1:$E$3,5,FALSE)</f>
        <v>2</v>
      </c>
    </row>
    <row r="111" spans="1:18" x14ac:dyDescent="0.25">
      <c r="A111" s="11" t="s">
        <v>208</v>
      </c>
      <c r="B111" s="11">
        <v>8.1029300000000006</v>
      </c>
      <c r="C111" s="11">
        <v>81.186480000000003</v>
      </c>
      <c r="D111" s="11" t="s">
        <v>487</v>
      </c>
      <c r="E111" s="12"/>
      <c r="G111" s="13"/>
      <c r="H111" s="13"/>
      <c r="K111" s="12" t="s">
        <v>44</v>
      </c>
      <c r="L111" s="22"/>
      <c r="M111" s="11" t="str">
        <f>VLOOKUP(Q111,Sheet5!$A$1:$B$3,2,FALSE)</f>
        <v>#A0A7D8</v>
      </c>
      <c r="N111" s="11" t="s">
        <v>75</v>
      </c>
      <c r="O111" s="11" t="s">
        <v>411</v>
      </c>
      <c r="P111" s="11"/>
      <c r="Q111" s="11" t="s">
        <v>446</v>
      </c>
      <c r="R111" s="11">
        <f>VLOOKUP(Q111,Sheet5!$A$1:$E$3,5,FALSE)</f>
        <v>1</v>
      </c>
    </row>
    <row r="112" spans="1:18" x14ac:dyDescent="0.25">
      <c r="A112" s="11" t="s">
        <v>209</v>
      </c>
      <c r="B112" s="11">
        <v>8.1029300000000006</v>
      </c>
      <c r="C112" s="11">
        <v>81.186480000000003</v>
      </c>
      <c r="D112" s="11" t="s">
        <v>488</v>
      </c>
      <c r="E112" s="12"/>
      <c r="G112" s="13"/>
      <c r="H112" s="13"/>
      <c r="K112" s="12" t="s">
        <v>44</v>
      </c>
      <c r="L112" s="22"/>
      <c r="M112" s="11" t="str">
        <f>VLOOKUP(Q112,Sheet5!$A$1:$B$3,2,FALSE)</f>
        <v>#A0A7D8</v>
      </c>
      <c r="N112" s="11" t="s">
        <v>75</v>
      </c>
      <c r="O112" s="11" t="s">
        <v>411</v>
      </c>
      <c r="P112" s="11"/>
      <c r="Q112" s="11" t="s">
        <v>446</v>
      </c>
      <c r="R112" s="11">
        <f>VLOOKUP(Q112,Sheet5!$A$1:$E$3,5,FALSE)</f>
        <v>1</v>
      </c>
    </row>
    <row r="113" spans="1:18" x14ac:dyDescent="0.25">
      <c r="A113" s="11" t="s">
        <v>210</v>
      </c>
      <c r="B113" s="11">
        <v>8.1029300000000006</v>
      </c>
      <c r="C113" s="11">
        <v>81.186480000000003</v>
      </c>
      <c r="D113" s="11" t="s">
        <v>489</v>
      </c>
      <c r="E113" s="12"/>
      <c r="G113" s="13"/>
      <c r="H113" s="13"/>
      <c r="K113" s="12" t="s">
        <v>44</v>
      </c>
      <c r="L113" s="22"/>
      <c r="M113" s="11" t="str">
        <f>VLOOKUP(Q113,Sheet5!$A$1:$B$3,2,FALSE)</f>
        <v>#A0A7D8</v>
      </c>
      <c r="N113" s="11" t="s">
        <v>75</v>
      </c>
      <c r="O113" s="11" t="s">
        <v>411</v>
      </c>
      <c r="P113" s="11"/>
      <c r="Q113" s="11" t="s">
        <v>446</v>
      </c>
      <c r="R113" s="11">
        <f>VLOOKUP(Q113,Sheet5!$A$1:$E$3,5,FALSE)</f>
        <v>1</v>
      </c>
    </row>
    <row r="114" spans="1:18" x14ac:dyDescent="0.25">
      <c r="A114" s="11" t="s">
        <v>211</v>
      </c>
      <c r="B114" s="11">
        <v>7.3426400000000003</v>
      </c>
      <c r="C114" s="11">
        <v>79.840369999999993</v>
      </c>
      <c r="D114" s="11" t="s">
        <v>490</v>
      </c>
      <c r="E114" s="12"/>
      <c r="G114" s="13"/>
      <c r="H114" s="13"/>
      <c r="K114" s="12" t="s">
        <v>377</v>
      </c>
      <c r="L114" s="22"/>
      <c r="M114" s="11" t="str">
        <f>VLOOKUP(Q114,Sheet5!$A$1:$B$3,2,FALSE)</f>
        <v>#A0A7D8</v>
      </c>
      <c r="N114" s="11" t="s">
        <v>77</v>
      </c>
      <c r="O114" s="11" t="s">
        <v>411</v>
      </c>
      <c r="P114" s="11"/>
      <c r="Q114" s="11" t="s">
        <v>446</v>
      </c>
      <c r="R114" s="11">
        <f>VLOOKUP(Q114,Sheet5!$A$1:$E$3,5,FALSE)</f>
        <v>1</v>
      </c>
    </row>
    <row r="115" spans="1:18" x14ac:dyDescent="0.25">
      <c r="A115" s="11" t="s">
        <v>212</v>
      </c>
      <c r="B115" s="11">
        <v>7.3426400000000003</v>
      </c>
      <c r="C115" s="11">
        <v>79.840369999999993</v>
      </c>
      <c r="D115" s="11" t="s">
        <v>487</v>
      </c>
      <c r="E115" s="12"/>
      <c r="G115" s="13"/>
      <c r="H115" s="13"/>
      <c r="K115" s="12" t="s">
        <v>377</v>
      </c>
      <c r="L115" s="22"/>
      <c r="M115" s="11" t="str">
        <f>VLOOKUP(Q115,Sheet5!$A$1:$B$3,2,FALSE)</f>
        <v>#A0A7D8</v>
      </c>
      <c r="N115" s="11" t="s">
        <v>77</v>
      </c>
      <c r="O115" s="11" t="s">
        <v>411</v>
      </c>
      <c r="P115" s="11"/>
      <c r="Q115" s="11" t="s">
        <v>446</v>
      </c>
      <c r="R115" s="11">
        <f>VLOOKUP(Q115,Sheet5!$A$1:$E$3,5,FALSE)</f>
        <v>1</v>
      </c>
    </row>
    <row r="116" spans="1:18" x14ac:dyDescent="0.25">
      <c r="A116" s="11" t="s">
        <v>213</v>
      </c>
      <c r="B116" s="11">
        <v>8.1029300000000006</v>
      </c>
      <c r="C116" s="11">
        <v>81.186480000000003</v>
      </c>
      <c r="D116" s="11" t="s">
        <v>488</v>
      </c>
      <c r="E116" s="12"/>
      <c r="G116" s="13"/>
      <c r="H116" s="13"/>
      <c r="K116" s="12" t="s">
        <v>44</v>
      </c>
      <c r="L116" s="22"/>
      <c r="M116" s="11" t="str">
        <f>VLOOKUP(Q116,Sheet5!$A$1:$B$3,2,FALSE)</f>
        <v>#8db600</v>
      </c>
      <c r="N116" s="11" t="s">
        <v>75</v>
      </c>
      <c r="O116" s="11" t="s">
        <v>411</v>
      </c>
      <c r="P116" s="11"/>
      <c r="Q116" s="11" t="s">
        <v>357</v>
      </c>
      <c r="R116" s="11">
        <f>VLOOKUP(Q116,Sheet5!$A$1:$E$3,5,FALSE)</f>
        <v>2</v>
      </c>
    </row>
    <row r="117" spans="1:18" x14ac:dyDescent="0.25">
      <c r="A117" s="11" t="s">
        <v>214</v>
      </c>
      <c r="B117" s="11">
        <v>6.9820500000000001</v>
      </c>
      <c r="C117" s="11">
        <v>79.885990000000007</v>
      </c>
      <c r="D117" s="11" t="s">
        <v>489</v>
      </c>
      <c r="E117" s="12"/>
      <c r="G117" s="13"/>
      <c r="H117" s="13"/>
      <c r="K117" s="12" t="s">
        <v>394</v>
      </c>
      <c r="L117" s="22"/>
      <c r="M117" s="11" t="str">
        <f>VLOOKUP(Q117,Sheet5!$A$1:$B$3,2,FALSE)</f>
        <v>#8db600</v>
      </c>
      <c r="N117" s="11" t="s">
        <v>77</v>
      </c>
      <c r="O117" s="11" t="s">
        <v>411</v>
      </c>
      <c r="P117" s="11"/>
      <c r="Q117" s="11" t="s">
        <v>357</v>
      </c>
      <c r="R117" s="11">
        <f>VLOOKUP(Q117,Sheet5!$A$1:$E$3,5,FALSE)</f>
        <v>2</v>
      </c>
    </row>
    <row r="118" spans="1:18" x14ac:dyDescent="0.25">
      <c r="A118" s="11" t="s">
        <v>215</v>
      </c>
      <c r="B118" s="11">
        <v>8.1029300000000006</v>
      </c>
      <c r="C118" s="11">
        <v>81.186480000000003</v>
      </c>
      <c r="D118" s="11" t="s">
        <v>490</v>
      </c>
      <c r="E118" s="12"/>
      <c r="G118" s="13"/>
      <c r="H118" s="13"/>
      <c r="K118" s="12" t="s">
        <v>384</v>
      </c>
      <c r="L118" s="22"/>
      <c r="M118" s="11" t="str">
        <f>VLOOKUP(Q118,Sheet5!$A$1:$B$3,2,FALSE)</f>
        <v>#8db600</v>
      </c>
      <c r="N118" s="11" t="s">
        <v>75</v>
      </c>
      <c r="O118" s="11" t="s">
        <v>411</v>
      </c>
      <c r="P118" s="11"/>
      <c r="Q118" s="11" t="s">
        <v>357</v>
      </c>
      <c r="R118" s="11">
        <f>VLOOKUP(Q118,Sheet5!$A$1:$E$3,5,FALSE)</f>
        <v>2</v>
      </c>
    </row>
    <row r="119" spans="1:18" x14ac:dyDescent="0.25">
      <c r="A119" s="11" t="s">
        <v>216</v>
      </c>
      <c r="B119" s="11">
        <v>8.1029300000000006</v>
      </c>
      <c r="C119" s="11">
        <v>81.186480000000003</v>
      </c>
      <c r="D119" s="11" t="s">
        <v>487</v>
      </c>
      <c r="E119" s="12"/>
      <c r="G119" s="13"/>
      <c r="H119" s="13"/>
      <c r="K119" s="12" t="s">
        <v>380</v>
      </c>
      <c r="L119" s="22"/>
      <c r="M119" s="11" t="str">
        <f>VLOOKUP(Q119,Sheet5!$A$1:$B$3,2,FALSE)</f>
        <v>#A0A7D8</v>
      </c>
      <c r="N119" s="11" t="s">
        <v>75</v>
      </c>
      <c r="O119" s="11" t="s">
        <v>411</v>
      </c>
      <c r="P119" s="11"/>
      <c r="Q119" s="11" t="s">
        <v>446</v>
      </c>
      <c r="R119" s="11">
        <f>VLOOKUP(Q119,Sheet5!$A$1:$E$3,5,FALSE)</f>
        <v>1</v>
      </c>
    </row>
    <row r="120" spans="1:18" x14ac:dyDescent="0.25">
      <c r="A120" s="11" t="s">
        <v>217</v>
      </c>
      <c r="B120" s="11">
        <v>8.1029300000000006</v>
      </c>
      <c r="C120" s="11">
        <v>81.186480000000003</v>
      </c>
      <c r="D120" s="11" t="s">
        <v>488</v>
      </c>
      <c r="E120" s="12"/>
      <c r="G120" s="13"/>
      <c r="H120" s="13"/>
      <c r="K120" s="12" t="s">
        <v>377</v>
      </c>
      <c r="L120" s="22"/>
      <c r="M120" s="11" t="str">
        <f>VLOOKUP(Q120,Sheet5!$A$1:$B$3,2,FALSE)</f>
        <v>#A0A7D8</v>
      </c>
      <c r="N120" s="11" t="s">
        <v>75</v>
      </c>
      <c r="O120" s="11" t="s">
        <v>411</v>
      </c>
      <c r="P120" s="11"/>
      <c r="Q120" s="11" t="s">
        <v>446</v>
      </c>
      <c r="R120" s="11">
        <f>VLOOKUP(Q120,Sheet5!$A$1:$E$3,5,FALSE)</f>
        <v>1</v>
      </c>
    </row>
    <row r="121" spans="1:18" x14ac:dyDescent="0.25">
      <c r="A121" s="11" t="s">
        <v>218</v>
      </c>
      <c r="B121" s="11">
        <v>8.1029300000000006</v>
      </c>
      <c r="C121" s="11">
        <v>81.186480000000003</v>
      </c>
      <c r="D121" s="11" t="s">
        <v>489</v>
      </c>
      <c r="E121" s="12"/>
      <c r="G121" s="13"/>
      <c r="H121" s="13"/>
      <c r="K121" s="12" t="s">
        <v>44</v>
      </c>
      <c r="L121" s="22"/>
      <c r="M121" s="11" t="str">
        <f>VLOOKUP(Q121,Sheet5!$A$1:$B$3,2,FALSE)</f>
        <v>#8db600</v>
      </c>
      <c r="N121" s="11" t="s">
        <v>75</v>
      </c>
      <c r="O121" s="11" t="s">
        <v>411</v>
      </c>
      <c r="P121" s="11"/>
      <c r="Q121" s="11" t="s">
        <v>357</v>
      </c>
      <c r="R121" s="11">
        <f>VLOOKUP(Q121,Sheet5!$A$1:$E$3,5,FALSE)</f>
        <v>2</v>
      </c>
    </row>
    <row r="122" spans="1:18" x14ac:dyDescent="0.25">
      <c r="A122" s="11" t="s">
        <v>219</v>
      </c>
      <c r="B122" s="11">
        <v>8.1029300000000006</v>
      </c>
      <c r="C122" s="11">
        <v>81.186480000000003</v>
      </c>
      <c r="D122" s="11" t="s">
        <v>490</v>
      </c>
      <c r="E122" s="12"/>
      <c r="G122" s="13"/>
      <c r="H122" s="13"/>
      <c r="K122" s="12" t="s">
        <v>384</v>
      </c>
      <c r="L122" s="22"/>
      <c r="M122" s="11" t="str">
        <f>VLOOKUP(Q122,Sheet5!$A$1:$B$3,2,FALSE)</f>
        <v>#8db600</v>
      </c>
      <c r="N122" s="11" t="s">
        <v>75</v>
      </c>
      <c r="O122" s="11" t="s">
        <v>411</v>
      </c>
      <c r="P122" s="11"/>
      <c r="Q122" s="11" t="s">
        <v>357</v>
      </c>
      <c r="R122" s="11">
        <f>VLOOKUP(Q122,Sheet5!$A$1:$E$3,5,FALSE)</f>
        <v>2</v>
      </c>
    </row>
    <row r="123" spans="1:18" x14ac:dyDescent="0.25">
      <c r="A123" s="11" t="s">
        <v>220</v>
      </c>
      <c r="B123" s="11">
        <v>8.1029300000000006</v>
      </c>
      <c r="C123" s="11">
        <v>81.186480000000003</v>
      </c>
      <c r="D123" s="11" t="s">
        <v>487</v>
      </c>
      <c r="E123" s="12"/>
      <c r="G123" s="13"/>
      <c r="H123" s="13"/>
      <c r="K123" s="12" t="s">
        <v>40</v>
      </c>
      <c r="L123" s="22"/>
      <c r="M123" s="11" t="str">
        <f>VLOOKUP(Q123,Sheet5!$A$1:$B$3,2,FALSE)</f>
        <v>#A0A7D8</v>
      </c>
      <c r="N123" s="11" t="s">
        <v>75</v>
      </c>
      <c r="O123" s="11" t="s">
        <v>411</v>
      </c>
      <c r="P123" s="11"/>
      <c r="Q123" s="11" t="s">
        <v>446</v>
      </c>
      <c r="R123" s="11">
        <f>VLOOKUP(Q123,Sheet5!$A$1:$E$3,5,FALSE)</f>
        <v>1</v>
      </c>
    </row>
    <row r="124" spans="1:18" x14ac:dyDescent="0.25">
      <c r="A124" s="11" t="s">
        <v>221</v>
      </c>
      <c r="B124" s="11">
        <v>8.1029300000000006</v>
      </c>
      <c r="C124" s="11">
        <v>81.186480000000003</v>
      </c>
      <c r="D124" s="11" t="s">
        <v>488</v>
      </c>
      <c r="E124" s="12"/>
      <c r="G124" s="13"/>
      <c r="H124" s="13"/>
      <c r="K124" s="12" t="s">
        <v>395</v>
      </c>
      <c r="L124" s="22"/>
      <c r="M124" s="11" t="str">
        <f>VLOOKUP(Q124,Sheet5!$A$1:$B$3,2,FALSE)</f>
        <v>#8db600</v>
      </c>
      <c r="N124" s="11" t="s">
        <v>75</v>
      </c>
      <c r="O124" s="11" t="s">
        <v>411</v>
      </c>
      <c r="P124" s="11"/>
      <c r="Q124" s="11" t="s">
        <v>357</v>
      </c>
      <c r="R124" s="11">
        <f>VLOOKUP(Q124,Sheet5!$A$1:$E$3,5,FALSE)</f>
        <v>2</v>
      </c>
    </row>
    <row r="125" spans="1:18" x14ac:dyDescent="0.25">
      <c r="A125" s="11" t="s">
        <v>222</v>
      </c>
      <c r="B125" s="11">
        <v>8.1029300000000006</v>
      </c>
      <c r="C125" s="11">
        <v>81.186480000000003</v>
      </c>
      <c r="D125" s="11" t="s">
        <v>489</v>
      </c>
      <c r="E125" s="12"/>
      <c r="G125" s="13"/>
      <c r="H125" s="13"/>
      <c r="K125" s="12" t="s">
        <v>371</v>
      </c>
      <c r="L125" s="22"/>
      <c r="M125" s="11" t="str">
        <f>VLOOKUP(Q125,Sheet5!$A$1:$B$3,2,FALSE)</f>
        <v>#8db600</v>
      </c>
      <c r="N125" s="11" t="s">
        <v>75</v>
      </c>
      <c r="O125" s="11" t="s">
        <v>411</v>
      </c>
      <c r="P125" s="11"/>
      <c r="Q125" s="11" t="s">
        <v>357</v>
      </c>
      <c r="R125" s="11">
        <f>VLOOKUP(Q125,Sheet5!$A$1:$E$3,5,FALSE)</f>
        <v>2</v>
      </c>
    </row>
    <row r="126" spans="1:18" x14ac:dyDescent="0.25">
      <c r="A126" s="11" t="s">
        <v>223</v>
      </c>
      <c r="B126" s="11">
        <v>8.1029300000000006</v>
      </c>
      <c r="C126" s="11">
        <v>81.186480000000003</v>
      </c>
      <c r="D126" s="11" t="s">
        <v>490</v>
      </c>
      <c r="E126" s="12"/>
      <c r="G126" s="13"/>
      <c r="H126" s="13"/>
      <c r="K126" s="12" t="s">
        <v>396</v>
      </c>
      <c r="L126" s="22"/>
      <c r="M126" s="11" t="str">
        <f>VLOOKUP(Q126,Sheet5!$A$1:$B$3,2,FALSE)</f>
        <v>#8db600</v>
      </c>
      <c r="N126" s="11" t="s">
        <v>75</v>
      </c>
      <c r="O126" s="11" t="s">
        <v>411</v>
      </c>
      <c r="P126" s="11"/>
      <c r="Q126" s="11" t="s">
        <v>357</v>
      </c>
      <c r="R126" s="11">
        <f>VLOOKUP(Q126,Sheet5!$A$1:$E$3,5,FALSE)</f>
        <v>2</v>
      </c>
    </row>
    <row r="127" spans="1:18" x14ac:dyDescent="0.25">
      <c r="A127" s="11" t="s">
        <v>224</v>
      </c>
      <c r="B127" s="11">
        <v>7.7102000000000004</v>
      </c>
      <c r="C127" s="11">
        <v>81.692400000000006</v>
      </c>
      <c r="D127" s="11" t="s">
        <v>487</v>
      </c>
      <c r="E127" s="12"/>
      <c r="G127" s="13"/>
      <c r="H127" s="13"/>
      <c r="K127" s="12" t="s">
        <v>384</v>
      </c>
      <c r="L127" s="22"/>
      <c r="M127" s="11" t="str">
        <f>VLOOKUP(Q127,Sheet5!$A$1:$B$3,2,FALSE)</f>
        <v>#A0A7D8</v>
      </c>
      <c r="N127" s="11" t="s">
        <v>75</v>
      </c>
      <c r="O127" s="11" t="s">
        <v>411</v>
      </c>
      <c r="P127" s="11"/>
      <c r="Q127" s="11" t="s">
        <v>446</v>
      </c>
      <c r="R127" s="11">
        <f>VLOOKUP(Q127,Sheet5!$A$1:$E$3,5,FALSE)</f>
        <v>1</v>
      </c>
    </row>
    <row r="128" spans="1:18" x14ac:dyDescent="0.25">
      <c r="A128" s="11" t="s">
        <v>225</v>
      </c>
      <c r="B128" s="11">
        <v>8.1029300000000006</v>
      </c>
      <c r="C128" s="11">
        <v>81.186480000000003</v>
      </c>
      <c r="D128" s="11" t="s">
        <v>488</v>
      </c>
      <c r="E128" s="12"/>
      <c r="G128" s="13"/>
      <c r="H128" s="13"/>
      <c r="K128" s="12" t="s">
        <v>397</v>
      </c>
      <c r="L128" s="22"/>
      <c r="M128" s="11" t="str">
        <f>VLOOKUP(Q128,Sheet5!$A$1:$B$3,2,FALSE)</f>
        <v>#A0A7D8</v>
      </c>
      <c r="N128" s="11" t="s">
        <v>75</v>
      </c>
      <c r="O128" s="11" t="s">
        <v>411</v>
      </c>
      <c r="P128" s="11"/>
      <c r="Q128" s="11" t="s">
        <v>446</v>
      </c>
      <c r="R128" s="11">
        <f>VLOOKUP(Q128,Sheet5!$A$1:$E$3,5,FALSE)</f>
        <v>1</v>
      </c>
    </row>
    <row r="129" spans="1:18" x14ac:dyDescent="0.25">
      <c r="A129" s="11" t="s">
        <v>226</v>
      </c>
      <c r="B129" s="11">
        <v>8.1029300000000006</v>
      </c>
      <c r="C129" s="11">
        <v>81.186480000000003</v>
      </c>
      <c r="D129" s="11" t="s">
        <v>489</v>
      </c>
      <c r="E129" s="12"/>
      <c r="G129" s="13"/>
      <c r="H129" s="13"/>
      <c r="K129" s="12" t="s">
        <v>395</v>
      </c>
      <c r="L129" s="22"/>
      <c r="M129" s="11" t="str">
        <f>VLOOKUP(Q129,Sheet5!$A$1:$B$3,2,FALSE)</f>
        <v>#8db600</v>
      </c>
      <c r="N129" s="11" t="s">
        <v>75</v>
      </c>
      <c r="O129" s="11" t="s">
        <v>411</v>
      </c>
      <c r="P129" s="11"/>
      <c r="Q129" s="11" t="s">
        <v>357</v>
      </c>
      <c r="R129" s="11">
        <f>VLOOKUP(Q129,Sheet5!$A$1:$E$3,5,FALSE)</f>
        <v>2</v>
      </c>
    </row>
    <row r="130" spans="1:18" x14ac:dyDescent="0.25">
      <c r="A130" s="11" t="s">
        <v>227</v>
      </c>
      <c r="B130" s="11">
        <v>8.1029300000000006</v>
      </c>
      <c r="C130" s="11">
        <v>81.186480000000003</v>
      </c>
      <c r="D130" s="11" t="s">
        <v>490</v>
      </c>
      <c r="E130" s="12"/>
      <c r="G130" s="13"/>
      <c r="H130" s="13"/>
      <c r="K130" s="12" t="s">
        <v>44</v>
      </c>
      <c r="L130" s="22"/>
      <c r="M130" s="11" t="str">
        <f>VLOOKUP(Q130,Sheet5!$A$1:$B$3,2,FALSE)</f>
        <v>#E68F96</v>
      </c>
      <c r="N130" s="11" t="s">
        <v>75</v>
      </c>
      <c r="O130" s="11" t="s">
        <v>411</v>
      </c>
      <c r="P130" s="11"/>
      <c r="Q130" s="11" t="s">
        <v>418</v>
      </c>
      <c r="R130" s="11">
        <f>VLOOKUP(Q130,Sheet5!$A$1:$E$3,5,FALSE)</f>
        <v>3</v>
      </c>
    </row>
    <row r="131" spans="1:18" x14ac:dyDescent="0.25">
      <c r="A131" s="11" t="s">
        <v>228</v>
      </c>
      <c r="B131" s="11">
        <v>8.1029300000000006</v>
      </c>
      <c r="C131" s="11">
        <v>81.186480000000003</v>
      </c>
      <c r="D131" s="11" t="s">
        <v>487</v>
      </c>
      <c r="E131" s="12"/>
      <c r="G131" s="13"/>
      <c r="H131" s="13"/>
      <c r="K131" s="12" t="s">
        <v>44</v>
      </c>
      <c r="L131" s="22"/>
      <c r="M131" s="11" t="str">
        <f>VLOOKUP(Q131,Sheet5!$A$1:$B$3,2,FALSE)</f>
        <v>#A0A7D8</v>
      </c>
      <c r="N131" s="11" t="s">
        <v>75</v>
      </c>
      <c r="O131" s="11" t="s">
        <v>411</v>
      </c>
      <c r="P131" s="11"/>
      <c r="Q131" s="11" t="s">
        <v>446</v>
      </c>
      <c r="R131" s="11">
        <f>VLOOKUP(Q131,Sheet5!$A$1:$E$3,5,FALSE)</f>
        <v>1</v>
      </c>
    </row>
    <row r="132" spans="1:18" x14ac:dyDescent="0.25">
      <c r="A132" s="11" t="s">
        <v>229</v>
      </c>
      <c r="B132" s="11">
        <v>6.7145099999999998</v>
      </c>
      <c r="C132" s="11">
        <v>79.988029999999995</v>
      </c>
      <c r="D132" s="11" t="s">
        <v>488</v>
      </c>
      <c r="E132" s="12"/>
      <c r="G132" s="13"/>
      <c r="H132" s="13"/>
      <c r="K132" s="12" t="s">
        <v>378</v>
      </c>
      <c r="L132" s="22"/>
      <c r="M132" s="11" t="str">
        <f>VLOOKUP(Q132,Sheet5!$A$1:$B$3,2,FALSE)</f>
        <v>#8db600</v>
      </c>
      <c r="N132" s="11" t="s">
        <v>103</v>
      </c>
      <c r="O132" s="11" t="s">
        <v>411</v>
      </c>
      <c r="P132" s="11"/>
      <c r="Q132" s="11" t="s">
        <v>357</v>
      </c>
      <c r="R132" s="11">
        <f>VLOOKUP(Q132,Sheet5!$A$1:$E$3,5,FALSE)</f>
        <v>2</v>
      </c>
    </row>
    <row r="133" spans="1:18" x14ac:dyDescent="0.25">
      <c r="A133" s="11" t="s">
        <v>230</v>
      </c>
      <c r="B133" s="11">
        <v>7.2184200000000001</v>
      </c>
      <c r="C133" s="11">
        <v>81.848749999999995</v>
      </c>
      <c r="D133" s="11" t="s">
        <v>489</v>
      </c>
      <c r="E133" s="12"/>
      <c r="G133" s="13"/>
      <c r="H133" s="13"/>
      <c r="K133" s="12" t="s">
        <v>398</v>
      </c>
      <c r="L133" s="22"/>
      <c r="M133" s="11" t="str">
        <f>VLOOKUP(Q133,Sheet5!$A$1:$B$3,2,FALSE)</f>
        <v>#A0A7D8</v>
      </c>
      <c r="N133" s="11" t="s">
        <v>87</v>
      </c>
      <c r="O133" s="11" t="s">
        <v>411</v>
      </c>
      <c r="P133" s="11"/>
      <c r="Q133" s="11" t="s">
        <v>446</v>
      </c>
      <c r="R133" s="11">
        <f>VLOOKUP(Q133,Sheet5!$A$1:$E$3,5,FALSE)</f>
        <v>1</v>
      </c>
    </row>
    <row r="134" spans="1:18" x14ac:dyDescent="0.25">
      <c r="A134" s="11" t="s">
        <v>231</v>
      </c>
      <c r="B134" s="11">
        <v>7.1259100000000002</v>
      </c>
      <c r="C134" s="11">
        <v>79.981250000000003</v>
      </c>
      <c r="D134" s="11" t="s">
        <v>490</v>
      </c>
      <c r="E134" s="12"/>
      <c r="G134" s="13"/>
      <c r="H134" s="13"/>
      <c r="K134" s="12" t="s">
        <v>391</v>
      </c>
      <c r="L134" s="22"/>
      <c r="M134" s="11" t="str">
        <f>VLOOKUP(Q134,Sheet5!$A$1:$B$3,2,FALSE)</f>
        <v>#8db600</v>
      </c>
      <c r="N134" s="11" t="s">
        <v>87</v>
      </c>
      <c r="O134" s="11" t="s">
        <v>411</v>
      </c>
      <c r="P134" s="11"/>
      <c r="Q134" s="11" t="s">
        <v>357</v>
      </c>
      <c r="R134" s="11">
        <f>VLOOKUP(Q134,Sheet5!$A$1:$E$3,5,FALSE)</f>
        <v>2</v>
      </c>
    </row>
    <row r="135" spans="1:18" x14ac:dyDescent="0.25">
      <c r="A135" s="11" t="s">
        <v>232</v>
      </c>
      <c r="B135" s="11">
        <v>8.7514000000000003</v>
      </c>
      <c r="C135" s="11">
        <v>80.497100000000003</v>
      </c>
      <c r="D135" s="11" t="s">
        <v>487</v>
      </c>
      <c r="E135" s="12"/>
      <c r="G135" s="13"/>
      <c r="H135" s="13"/>
      <c r="K135" s="12" t="s">
        <v>40</v>
      </c>
      <c r="L135" s="22"/>
      <c r="M135" s="11" t="str">
        <f>VLOOKUP(Q135,Sheet5!$A$1:$B$3,2,FALSE)</f>
        <v>#8db600</v>
      </c>
      <c r="N135" s="11" t="s">
        <v>75</v>
      </c>
      <c r="O135" s="11" t="s">
        <v>411</v>
      </c>
      <c r="P135" s="11"/>
      <c r="Q135" s="11" t="s">
        <v>357</v>
      </c>
      <c r="R135" s="11">
        <f>VLOOKUP(Q135,Sheet5!$A$1:$E$3,5,FALSE)</f>
        <v>2</v>
      </c>
    </row>
    <row r="136" spans="1:18" x14ac:dyDescent="0.25">
      <c r="A136" s="11" t="s">
        <v>233</v>
      </c>
      <c r="B136" s="11">
        <v>8.5721500000000006</v>
      </c>
      <c r="C136" s="11">
        <v>81.236289999999997</v>
      </c>
      <c r="D136" s="11" t="s">
        <v>488</v>
      </c>
      <c r="E136" s="12"/>
      <c r="G136" s="13"/>
      <c r="H136" s="13"/>
      <c r="K136" s="12" t="s">
        <v>399</v>
      </c>
      <c r="L136" s="22"/>
      <c r="M136" s="11" t="str">
        <f>VLOOKUP(Q136,Sheet5!$A$1:$B$3,2,FALSE)</f>
        <v>#8db600</v>
      </c>
      <c r="N136" s="11" t="s">
        <v>90</v>
      </c>
      <c r="O136" s="11" t="s">
        <v>411</v>
      </c>
      <c r="P136" s="11"/>
      <c r="Q136" s="11" t="s">
        <v>357</v>
      </c>
      <c r="R136" s="11">
        <f>VLOOKUP(Q136,Sheet5!$A$1:$E$3,5,FALSE)</f>
        <v>2</v>
      </c>
    </row>
    <row r="137" spans="1:18" x14ac:dyDescent="0.25">
      <c r="A137" s="11" t="s">
        <v>234</v>
      </c>
      <c r="B137" s="11">
        <v>6.8837099999999998</v>
      </c>
      <c r="C137" s="11">
        <v>79.886849999999995</v>
      </c>
      <c r="D137" s="11" t="s">
        <v>489</v>
      </c>
      <c r="E137" s="12"/>
      <c r="G137" s="13"/>
      <c r="H137" s="13"/>
      <c r="K137" s="12" t="s">
        <v>44</v>
      </c>
      <c r="L137" s="22"/>
      <c r="M137" s="11" t="str">
        <f>VLOOKUP(Q137,Sheet5!$A$1:$B$3,2,FALSE)</f>
        <v>#8db600</v>
      </c>
      <c r="N137" s="11" t="s">
        <v>90</v>
      </c>
      <c r="O137" s="11" t="s">
        <v>411</v>
      </c>
      <c r="P137" s="11"/>
      <c r="Q137" s="11" t="s">
        <v>357</v>
      </c>
      <c r="R137" s="11">
        <f>VLOOKUP(Q137,Sheet5!$A$1:$E$3,5,FALSE)</f>
        <v>2</v>
      </c>
    </row>
    <row r="138" spans="1:18" x14ac:dyDescent="0.25">
      <c r="A138" s="11" t="s">
        <v>235</v>
      </c>
      <c r="B138" s="11">
        <v>8.7514000000000003</v>
      </c>
      <c r="C138" s="11">
        <v>80.497100000000003</v>
      </c>
      <c r="D138" s="11" t="s">
        <v>490</v>
      </c>
      <c r="E138" s="12"/>
      <c r="G138" s="13"/>
      <c r="H138" s="13"/>
      <c r="K138" s="12" t="s">
        <v>44</v>
      </c>
      <c r="L138" s="22"/>
      <c r="M138" s="11" t="str">
        <f>VLOOKUP(Q138,Sheet5!$A$1:$B$3,2,FALSE)</f>
        <v>#8db600</v>
      </c>
      <c r="N138" s="11" t="s">
        <v>75</v>
      </c>
      <c r="O138" s="11" t="s">
        <v>411</v>
      </c>
      <c r="P138" s="11"/>
      <c r="Q138" s="11" t="s">
        <v>357</v>
      </c>
      <c r="R138" s="11">
        <f>VLOOKUP(Q138,Sheet5!$A$1:$E$3,5,FALSE)</f>
        <v>2</v>
      </c>
    </row>
    <row r="139" spans="1:18" x14ac:dyDescent="0.25">
      <c r="A139" s="11" t="s">
        <v>236</v>
      </c>
      <c r="B139" s="11">
        <v>6.4755700000000003</v>
      </c>
      <c r="C139" s="11">
        <v>79.983419999999995</v>
      </c>
      <c r="D139" s="11" t="s">
        <v>487</v>
      </c>
      <c r="E139" s="12"/>
      <c r="G139" s="13"/>
      <c r="H139" s="13"/>
      <c r="K139" s="12" t="s">
        <v>370</v>
      </c>
      <c r="L139" s="22"/>
      <c r="M139" s="11" t="str">
        <f>VLOOKUP(Q139,Sheet5!$A$1:$B$3,2,FALSE)</f>
        <v>#A0A7D8</v>
      </c>
      <c r="N139" s="11" t="s">
        <v>350</v>
      </c>
      <c r="O139" s="11" t="s">
        <v>412</v>
      </c>
      <c r="P139" s="11"/>
      <c r="Q139" s="11" t="s">
        <v>446</v>
      </c>
      <c r="R139" s="11">
        <f>VLOOKUP(Q139,Sheet5!$A$1:$E$3,5,FALSE)</f>
        <v>1</v>
      </c>
    </row>
    <row r="140" spans="1:18" x14ac:dyDescent="0.25">
      <c r="A140" s="11" t="s">
        <v>237</v>
      </c>
      <c r="B140" s="11">
        <v>6.6803699999999999</v>
      </c>
      <c r="C140" s="11">
        <v>80.401359999999997</v>
      </c>
      <c r="D140" s="11" t="s">
        <v>488</v>
      </c>
      <c r="E140" s="12"/>
      <c r="G140" s="13"/>
      <c r="H140" s="13"/>
      <c r="K140" s="12" t="s">
        <v>37</v>
      </c>
      <c r="L140" s="22"/>
      <c r="M140" s="11" t="str">
        <f>VLOOKUP(Q140,Sheet5!$A$1:$B$3,2,FALSE)</f>
        <v>#A0A7D8</v>
      </c>
      <c r="N140" s="11" t="s">
        <v>82</v>
      </c>
      <c r="O140" s="11" t="s">
        <v>413</v>
      </c>
      <c r="P140" s="11"/>
      <c r="Q140" s="11" t="s">
        <v>446</v>
      </c>
      <c r="R140" s="11">
        <f>VLOOKUP(Q140,Sheet5!$A$1:$E$3,5,FALSE)</f>
        <v>1</v>
      </c>
    </row>
    <row r="141" spans="1:18" x14ac:dyDescent="0.25">
      <c r="A141" s="11" t="s">
        <v>238</v>
      </c>
      <c r="B141" s="11">
        <v>6.85128</v>
      </c>
      <c r="C141" s="11">
        <v>79.865039999999993</v>
      </c>
      <c r="D141" s="11" t="s">
        <v>489</v>
      </c>
      <c r="E141" s="12"/>
      <c r="G141" s="13"/>
      <c r="H141" s="13"/>
      <c r="K141" s="12" t="s">
        <v>44</v>
      </c>
      <c r="L141" s="22"/>
      <c r="M141" s="11" t="str">
        <f>VLOOKUP(Q141,Sheet5!$A$1:$B$3,2,FALSE)</f>
        <v>#A0A7D8</v>
      </c>
      <c r="N141" s="11" t="s">
        <v>82</v>
      </c>
      <c r="O141" s="11" t="s">
        <v>413</v>
      </c>
      <c r="P141" s="11"/>
      <c r="Q141" s="11" t="s">
        <v>446</v>
      </c>
      <c r="R141" s="11">
        <f>VLOOKUP(Q141,Sheet5!$A$1:$E$3,5,FALSE)</f>
        <v>1</v>
      </c>
    </row>
    <row r="142" spans="1:18" x14ac:dyDescent="0.25">
      <c r="A142" s="11" t="s">
        <v>239</v>
      </c>
      <c r="B142" s="11">
        <v>7.2613799999999999</v>
      </c>
      <c r="C142" s="11">
        <v>79.841980000000007</v>
      </c>
      <c r="D142" s="11" t="s">
        <v>490</v>
      </c>
      <c r="E142" s="12"/>
      <c r="G142" s="13"/>
      <c r="H142" s="13"/>
      <c r="K142" s="12" t="s">
        <v>380</v>
      </c>
      <c r="L142" s="22"/>
      <c r="M142" s="11" t="str">
        <f>VLOOKUP(Q142,Sheet5!$A$1:$B$3,2,FALSE)</f>
        <v>#A0A7D8</v>
      </c>
      <c r="N142" s="11" t="s">
        <v>94</v>
      </c>
      <c r="O142" s="11" t="s">
        <v>412</v>
      </c>
      <c r="P142" s="11"/>
      <c r="Q142" s="11" t="s">
        <v>446</v>
      </c>
      <c r="R142" s="11">
        <f>VLOOKUP(Q142,Sheet5!$A$1:$E$3,5,FALSE)</f>
        <v>1</v>
      </c>
    </row>
    <row r="143" spans="1:18" x14ac:dyDescent="0.25">
      <c r="A143" s="11" t="s">
        <v>240</v>
      </c>
      <c r="B143" s="11">
        <v>7.2613799999999999</v>
      </c>
      <c r="C143" s="11">
        <v>79.841980000000007</v>
      </c>
      <c r="D143" s="11" t="s">
        <v>487</v>
      </c>
      <c r="E143" s="12"/>
      <c r="G143" s="13"/>
      <c r="H143" s="13"/>
      <c r="K143" s="12" t="s">
        <v>380</v>
      </c>
      <c r="L143" s="22"/>
      <c r="M143" s="11" t="str">
        <f>VLOOKUP(Q143,Sheet5!$A$1:$B$3,2,FALSE)</f>
        <v>#A0A7D8</v>
      </c>
      <c r="N143" s="11" t="s">
        <v>94</v>
      </c>
      <c r="O143" s="11" t="s">
        <v>412</v>
      </c>
      <c r="P143" s="11"/>
      <c r="Q143" s="11" t="s">
        <v>446</v>
      </c>
      <c r="R143" s="11">
        <f>VLOOKUP(Q143,Sheet5!$A$1:$E$3,5,FALSE)</f>
        <v>1</v>
      </c>
    </row>
    <row r="144" spans="1:18" x14ac:dyDescent="0.25">
      <c r="A144" s="11" t="s">
        <v>441</v>
      </c>
      <c r="B144" s="11">
        <v>7.2613500000000002</v>
      </c>
      <c r="C144" s="11">
        <v>79.842910000000003</v>
      </c>
      <c r="D144" s="11" t="s">
        <v>488</v>
      </c>
      <c r="E144" s="12"/>
      <c r="G144" s="13"/>
      <c r="H144" s="13"/>
      <c r="K144" s="12" t="s">
        <v>380</v>
      </c>
      <c r="L144" s="22"/>
      <c r="M144" s="11" t="str">
        <f>VLOOKUP(Q144,Sheet5!$A$1:$B$3,2,FALSE)</f>
        <v>#A0A7D8</v>
      </c>
      <c r="N144" s="11" t="s">
        <v>94</v>
      </c>
      <c r="O144" s="11" t="s">
        <v>412</v>
      </c>
      <c r="P144" s="11"/>
      <c r="Q144" s="11" t="s">
        <v>446</v>
      </c>
      <c r="R144" s="11">
        <f>VLOOKUP(Q144,Sheet5!$A$1:$E$3,5,FALSE)</f>
        <v>1</v>
      </c>
    </row>
    <row r="145" spans="1:18" x14ac:dyDescent="0.25">
      <c r="A145" s="11" t="s">
        <v>241</v>
      </c>
      <c r="B145" s="11">
        <v>7.4144399999999999</v>
      </c>
      <c r="C145" s="11">
        <v>79.866159999999994</v>
      </c>
      <c r="D145" s="11" t="s">
        <v>489</v>
      </c>
      <c r="E145" s="12"/>
      <c r="G145" s="13"/>
      <c r="H145" s="13"/>
      <c r="K145" s="12" t="s">
        <v>40</v>
      </c>
      <c r="L145" s="22"/>
      <c r="M145" s="11" t="str">
        <f>VLOOKUP(Q145,Sheet5!$A$1:$B$3,2,FALSE)</f>
        <v>#8db600</v>
      </c>
      <c r="N145" s="11" t="s">
        <v>89</v>
      </c>
      <c r="O145" s="11" t="s">
        <v>412</v>
      </c>
      <c r="P145" s="11"/>
      <c r="Q145" s="11" t="s">
        <v>357</v>
      </c>
      <c r="R145" s="11">
        <f>VLOOKUP(Q145,Sheet5!$A$1:$E$3,5,FALSE)</f>
        <v>2</v>
      </c>
    </row>
    <row r="146" spans="1:18" x14ac:dyDescent="0.25">
      <c r="A146" s="11" t="s">
        <v>242</v>
      </c>
      <c r="B146" s="11">
        <v>6.9286000000000003</v>
      </c>
      <c r="C146" s="11">
        <v>79.862269999999995</v>
      </c>
      <c r="D146" s="11" t="s">
        <v>490</v>
      </c>
      <c r="E146" s="12"/>
      <c r="G146" s="13"/>
      <c r="H146" s="13"/>
      <c r="K146" s="12" t="s">
        <v>44</v>
      </c>
      <c r="L146" s="22"/>
      <c r="M146" s="11" t="str">
        <f>VLOOKUP(Q146,Sheet5!$A$1:$B$3,2,FALSE)</f>
        <v>#A0A7D8</v>
      </c>
      <c r="N146" s="11" t="s">
        <v>352</v>
      </c>
      <c r="O146" s="11" t="s">
        <v>412</v>
      </c>
      <c r="P146" s="11"/>
      <c r="Q146" s="11" t="s">
        <v>446</v>
      </c>
      <c r="R146" s="11">
        <f>VLOOKUP(Q146,Sheet5!$A$1:$E$3,5,FALSE)</f>
        <v>1</v>
      </c>
    </row>
    <row r="147" spans="1:18" x14ac:dyDescent="0.25">
      <c r="A147" s="11" t="s">
        <v>243</v>
      </c>
      <c r="B147" s="11">
        <v>6.9286000000000003</v>
      </c>
      <c r="C147" s="11">
        <v>79.862269999999995</v>
      </c>
      <c r="D147" s="11" t="s">
        <v>487</v>
      </c>
      <c r="E147" s="12"/>
      <c r="G147" s="13"/>
      <c r="H147" s="13"/>
      <c r="K147" s="12" t="s">
        <v>44</v>
      </c>
      <c r="L147" s="22"/>
      <c r="M147" s="11" t="str">
        <f>VLOOKUP(Q147,Sheet5!$A$1:$B$3,2,FALSE)</f>
        <v>#8db600</v>
      </c>
      <c r="N147" s="11" t="s">
        <v>352</v>
      </c>
      <c r="O147" s="11" t="s">
        <v>412</v>
      </c>
      <c r="P147" s="11"/>
      <c r="Q147" s="11" t="s">
        <v>357</v>
      </c>
      <c r="R147" s="11">
        <f>VLOOKUP(Q147,Sheet5!$A$1:$E$3,5,FALSE)</f>
        <v>2</v>
      </c>
    </row>
    <row r="148" spans="1:18" x14ac:dyDescent="0.25">
      <c r="A148" s="11" t="s">
        <v>244</v>
      </c>
      <c r="B148" s="11">
        <v>6.5042499999999999</v>
      </c>
      <c r="C148" s="11">
        <v>79.980950000000007</v>
      </c>
      <c r="D148" s="11" t="s">
        <v>488</v>
      </c>
      <c r="E148" s="12"/>
      <c r="G148" s="13"/>
      <c r="H148" s="13"/>
      <c r="K148" s="12" t="s">
        <v>370</v>
      </c>
      <c r="L148" s="22"/>
      <c r="M148" s="11" t="str">
        <f>VLOOKUP(Q148,Sheet5!$A$1:$B$3,2,FALSE)</f>
        <v>#A0A7D8</v>
      </c>
      <c r="N148" s="11" t="s">
        <v>93</v>
      </c>
      <c r="O148" s="11" t="s">
        <v>414</v>
      </c>
      <c r="P148" s="11"/>
      <c r="Q148" s="11" t="s">
        <v>446</v>
      </c>
      <c r="R148" s="11">
        <f>VLOOKUP(Q148,Sheet5!$A$1:$E$3,5,FALSE)</f>
        <v>1</v>
      </c>
    </row>
    <row r="149" spans="1:18" x14ac:dyDescent="0.25">
      <c r="A149" s="11" t="s">
        <v>245</v>
      </c>
      <c r="B149" s="11">
        <v>8.4906900000000007</v>
      </c>
      <c r="C149" s="11">
        <v>79.921030000000002</v>
      </c>
      <c r="D149" s="11" t="s">
        <v>489</v>
      </c>
      <c r="E149" s="12"/>
      <c r="G149" s="13"/>
      <c r="H149" s="13"/>
      <c r="K149" s="12" t="s">
        <v>40</v>
      </c>
      <c r="L149" s="22"/>
      <c r="M149" s="11" t="str">
        <f>VLOOKUP(Q149,Sheet5!$A$1:$B$3,2,FALSE)</f>
        <v>#E68F96</v>
      </c>
      <c r="N149" s="11" t="s">
        <v>93</v>
      </c>
      <c r="O149" s="11" t="s">
        <v>414</v>
      </c>
      <c r="P149" s="11"/>
      <c r="Q149" s="11" t="s">
        <v>418</v>
      </c>
      <c r="R149" s="11">
        <f>VLOOKUP(Q149,Sheet5!$A$1:$E$3,5,FALSE)</f>
        <v>3</v>
      </c>
    </row>
    <row r="150" spans="1:18" x14ac:dyDescent="0.25">
      <c r="A150" s="11" t="s">
        <v>246</v>
      </c>
      <c r="B150" s="11">
        <v>6.9963699999999998</v>
      </c>
      <c r="C150" s="11">
        <v>79.916259999999994</v>
      </c>
      <c r="D150" s="11" t="s">
        <v>490</v>
      </c>
      <c r="E150" s="12"/>
      <c r="G150" s="13"/>
      <c r="H150" s="13"/>
      <c r="K150" s="12" t="s">
        <v>394</v>
      </c>
      <c r="L150" s="22"/>
      <c r="M150" s="11" t="str">
        <f>VLOOKUP(Q150,Sheet5!$A$1:$B$3,2,FALSE)</f>
        <v>#8db600</v>
      </c>
      <c r="N150" s="11" t="s">
        <v>93</v>
      </c>
      <c r="O150" s="11" t="s">
        <v>414</v>
      </c>
      <c r="P150" s="11"/>
      <c r="Q150" s="11" t="s">
        <v>357</v>
      </c>
      <c r="R150" s="11">
        <f>VLOOKUP(Q150,Sheet5!$A$1:$E$3,5,FALSE)</f>
        <v>2</v>
      </c>
    </row>
    <row r="151" spans="1:18" x14ac:dyDescent="0.25">
      <c r="A151" s="11" t="s">
        <v>247</v>
      </c>
      <c r="B151" s="11">
        <v>6.8121299999999998</v>
      </c>
      <c r="C151" s="11">
        <v>79.974699999999999</v>
      </c>
      <c r="D151" s="11" t="s">
        <v>487</v>
      </c>
      <c r="E151" s="12"/>
      <c r="G151" s="13"/>
      <c r="H151" s="13"/>
      <c r="K151" s="12" t="s">
        <v>390</v>
      </c>
      <c r="L151" s="22"/>
      <c r="M151" s="11" t="str">
        <f>VLOOKUP(Q151,Sheet5!$A$1:$B$3,2,FALSE)</f>
        <v>#8db600</v>
      </c>
      <c r="N151" s="11" t="s">
        <v>353</v>
      </c>
      <c r="O151" s="11" t="s">
        <v>414</v>
      </c>
      <c r="P151" s="11"/>
      <c r="Q151" s="11" t="s">
        <v>357</v>
      </c>
      <c r="R151" s="11">
        <f>VLOOKUP(Q151,Sheet5!$A$1:$E$3,5,FALSE)</f>
        <v>2</v>
      </c>
    </row>
    <row r="152" spans="1:18" x14ac:dyDescent="0.25">
      <c r="A152" s="11" t="s">
        <v>248</v>
      </c>
      <c r="B152" s="11">
        <v>6.8699700000000004</v>
      </c>
      <c r="C152" s="11">
        <v>79.887339999999995</v>
      </c>
      <c r="D152" s="11" t="s">
        <v>488</v>
      </c>
      <c r="E152" s="12"/>
      <c r="G152" s="13"/>
      <c r="H152" s="13"/>
      <c r="K152" s="12" t="s">
        <v>44</v>
      </c>
      <c r="L152" s="22"/>
      <c r="M152" s="11" t="str">
        <f>VLOOKUP(Q152,Sheet5!$A$1:$B$3,2,FALSE)</f>
        <v>#8db600</v>
      </c>
      <c r="N152" s="11" t="s">
        <v>93</v>
      </c>
      <c r="O152" s="11" t="s">
        <v>414</v>
      </c>
      <c r="P152" s="11"/>
      <c r="Q152" s="11" t="s">
        <v>357</v>
      </c>
      <c r="R152" s="11">
        <f>VLOOKUP(Q152,Sheet5!$A$1:$E$3,5,FALSE)</f>
        <v>2</v>
      </c>
    </row>
    <row r="153" spans="1:18" x14ac:dyDescent="0.25">
      <c r="A153" s="11" t="s">
        <v>249</v>
      </c>
      <c r="B153" s="11">
        <v>6.8498999999999999</v>
      </c>
      <c r="C153" s="11">
        <v>79.879109999999997</v>
      </c>
      <c r="D153" s="11" t="s">
        <v>489</v>
      </c>
      <c r="E153" s="12"/>
      <c r="G153" s="13"/>
      <c r="H153" s="13"/>
      <c r="K153" s="12" t="s">
        <v>44</v>
      </c>
      <c r="L153" s="22"/>
      <c r="M153" s="11" t="str">
        <f>VLOOKUP(Q153,Sheet5!$A$1:$B$3,2,FALSE)</f>
        <v>#A0A7D8</v>
      </c>
      <c r="N153" s="11" t="s">
        <v>93</v>
      </c>
      <c r="O153" s="11" t="s">
        <v>414</v>
      </c>
      <c r="P153" s="11"/>
      <c r="Q153" s="11" t="s">
        <v>446</v>
      </c>
      <c r="R153" s="11">
        <f>VLOOKUP(Q153,Sheet5!$A$1:$E$3,5,FALSE)</f>
        <v>1</v>
      </c>
    </row>
    <row r="154" spans="1:18" x14ac:dyDescent="0.25">
      <c r="A154" s="11" t="s">
        <v>250</v>
      </c>
      <c r="B154" s="11">
        <v>6.7145099999999998</v>
      </c>
      <c r="C154" s="11">
        <v>79.988029999999995</v>
      </c>
      <c r="D154" s="11" t="s">
        <v>490</v>
      </c>
      <c r="E154" s="12"/>
      <c r="G154" s="13"/>
      <c r="H154" s="13"/>
      <c r="K154" s="12" t="s">
        <v>378</v>
      </c>
      <c r="L154" s="22"/>
      <c r="M154" s="11" t="str">
        <f>VLOOKUP(Q154,Sheet5!$A$1:$B$3,2,FALSE)</f>
        <v>#8db600</v>
      </c>
      <c r="N154" s="11" t="s">
        <v>93</v>
      </c>
      <c r="O154" s="11" t="s">
        <v>414</v>
      </c>
      <c r="P154" s="11"/>
      <c r="Q154" s="11" t="s">
        <v>357</v>
      </c>
      <c r="R154" s="11">
        <f>VLOOKUP(Q154,Sheet5!$A$1:$E$3,5,FALSE)</f>
        <v>2</v>
      </c>
    </row>
    <row r="155" spans="1:18" x14ac:dyDescent="0.25">
      <c r="A155" s="11" t="s">
        <v>251</v>
      </c>
      <c r="B155" s="11">
        <v>6.8304799999999997</v>
      </c>
      <c r="C155" s="11">
        <v>80.987880000000004</v>
      </c>
      <c r="D155" s="11" t="s">
        <v>487</v>
      </c>
      <c r="E155" s="12"/>
      <c r="G155" s="13"/>
      <c r="H155" s="13"/>
      <c r="K155" s="12" t="s">
        <v>400</v>
      </c>
      <c r="L155" s="22"/>
      <c r="M155" s="11" t="str">
        <f>VLOOKUP(Q155,Sheet5!$A$1:$B$3,2,FALSE)</f>
        <v>#A0A7D8</v>
      </c>
      <c r="N155" s="11" t="s">
        <v>93</v>
      </c>
      <c r="O155" s="11" t="s">
        <v>414</v>
      </c>
      <c r="P155" s="11"/>
      <c r="Q155" s="11" t="s">
        <v>446</v>
      </c>
      <c r="R155" s="11">
        <f>VLOOKUP(Q155,Sheet5!$A$1:$E$3,5,FALSE)</f>
        <v>1</v>
      </c>
    </row>
    <row r="156" spans="1:18" x14ac:dyDescent="0.25">
      <c r="A156" s="11" t="s">
        <v>407</v>
      </c>
      <c r="B156" s="11">
        <v>6.9390200000000002</v>
      </c>
      <c r="C156" s="11">
        <v>79.860579999999999</v>
      </c>
      <c r="D156" s="11" t="s">
        <v>488</v>
      </c>
      <c r="E156" s="12"/>
      <c r="G156" s="13"/>
      <c r="H156" s="13"/>
      <c r="K156" s="12" t="s">
        <v>44</v>
      </c>
      <c r="L156" s="22"/>
      <c r="M156" s="11" t="str">
        <f>VLOOKUP(Q156,Sheet5!$A$1:$B$3,2,FALSE)</f>
        <v>#A0A7D8</v>
      </c>
      <c r="N156" s="11" t="s">
        <v>89</v>
      </c>
      <c r="O156" s="11" t="s">
        <v>411</v>
      </c>
      <c r="P156" s="11"/>
      <c r="Q156" s="11" t="s">
        <v>446</v>
      </c>
      <c r="R156" s="11">
        <f>VLOOKUP(Q156,Sheet5!$A$1:$E$3,5,FALSE)</f>
        <v>1</v>
      </c>
    </row>
    <row r="157" spans="1:18" x14ac:dyDescent="0.25">
      <c r="A157" s="11" t="s">
        <v>252</v>
      </c>
      <c r="B157" s="11">
        <v>7.2970199999999998</v>
      </c>
      <c r="C157" s="11">
        <v>79.860919999999993</v>
      </c>
      <c r="D157" s="11" t="s">
        <v>489</v>
      </c>
      <c r="E157" s="12"/>
      <c r="G157" s="13"/>
      <c r="H157" s="13"/>
      <c r="K157" s="12" t="s">
        <v>377</v>
      </c>
      <c r="L157" s="22"/>
      <c r="M157" s="11" t="str">
        <f>VLOOKUP(Q157,Sheet5!$A$1:$B$3,2,FALSE)</f>
        <v>#A0A7D8</v>
      </c>
      <c r="N157" s="11" t="s">
        <v>77</v>
      </c>
      <c r="O157" s="11" t="s">
        <v>411</v>
      </c>
      <c r="P157" s="11"/>
      <c r="Q157" s="11" t="s">
        <v>446</v>
      </c>
      <c r="R157" s="11">
        <f>VLOOKUP(Q157,Sheet5!$A$1:$E$3,5,FALSE)</f>
        <v>1</v>
      </c>
    </row>
    <row r="158" spans="1:18" x14ac:dyDescent="0.25">
      <c r="A158" s="11" t="s">
        <v>253</v>
      </c>
      <c r="B158" s="11">
        <v>7.3426400000000003</v>
      </c>
      <c r="C158" s="11">
        <v>79.840369999999993</v>
      </c>
      <c r="D158" s="11" t="s">
        <v>490</v>
      </c>
      <c r="E158" s="12"/>
      <c r="G158" s="13"/>
      <c r="H158" s="13"/>
      <c r="K158" s="12" t="s">
        <v>377</v>
      </c>
      <c r="L158" s="22"/>
      <c r="M158" s="11" t="str">
        <f>VLOOKUP(Q158,Sheet5!$A$1:$B$3,2,FALSE)</f>
        <v>#8db600</v>
      </c>
      <c r="N158" s="11" t="s">
        <v>77</v>
      </c>
      <c r="O158" s="11" t="s">
        <v>411</v>
      </c>
      <c r="P158" s="11"/>
      <c r="Q158" s="11" t="s">
        <v>357</v>
      </c>
      <c r="R158" s="11">
        <f>VLOOKUP(Q158,Sheet5!$A$1:$E$3,5,FALSE)</f>
        <v>2</v>
      </c>
    </row>
    <row r="159" spans="1:18" x14ac:dyDescent="0.25">
      <c r="A159" s="11" t="s">
        <v>254</v>
      </c>
      <c r="B159" s="11">
        <v>6.9135299999999997</v>
      </c>
      <c r="C159" s="11">
        <v>79.850809999999996</v>
      </c>
      <c r="D159" s="11" t="s">
        <v>487</v>
      </c>
      <c r="E159" s="12"/>
      <c r="G159" s="13"/>
      <c r="H159" s="13"/>
      <c r="K159" s="12" t="s">
        <v>44</v>
      </c>
      <c r="L159" s="22"/>
      <c r="M159" s="11" t="str">
        <f>VLOOKUP(Q159,Sheet5!$A$1:$B$3,2,FALSE)</f>
        <v>#8db600</v>
      </c>
      <c r="N159" s="11" t="s">
        <v>89</v>
      </c>
      <c r="O159" s="11" t="s">
        <v>411</v>
      </c>
      <c r="P159" s="11"/>
      <c r="Q159" s="11" t="s">
        <v>357</v>
      </c>
      <c r="R159" s="11">
        <f>VLOOKUP(Q159,Sheet5!$A$1:$E$3,5,FALSE)</f>
        <v>2</v>
      </c>
    </row>
    <row r="160" spans="1:18" x14ac:dyDescent="0.25">
      <c r="A160" s="11" t="s">
        <v>255</v>
      </c>
      <c r="B160" s="11">
        <v>7.7422199999999997</v>
      </c>
      <c r="C160" s="11">
        <v>81.667820000000006</v>
      </c>
      <c r="D160" s="11" t="s">
        <v>488</v>
      </c>
      <c r="E160" s="12"/>
      <c r="G160" s="13"/>
      <c r="H160" s="13"/>
      <c r="K160" s="12" t="s">
        <v>417</v>
      </c>
      <c r="L160" s="22"/>
      <c r="M160" s="11" t="str">
        <f>VLOOKUP(Q160,Sheet5!$A$1:$B$3,2,FALSE)</f>
        <v>#A0A7D8</v>
      </c>
      <c r="N160" s="11" t="s">
        <v>351</v>
      </c>
      <c r="O160" s="11" t="s">
        <v>412</v>
      </c>
      <c r="P160" s="11"/>
      <c r="Q160" s="11" t="s">
        <v>446</v>
      </c>
      <c r="R160" s="11">
        <f>VLOOKUP(Q160,Sheet5!$A$1:$E$3,5,FALSE)</f>
        <v>1</v>
      </c>
    </row>
    <row r="161" spans="1:18" x14ac:dyDescent="0.25">
      <c r="A161" s="11" t="s">
        <v>256</v>
      </c>
      <c r="B161" s="11">
        <v>7.23468</v>
      </c>
      <c r="C161" s="11">
        <v>80.262559999999993</v>
      </c>
      <c r="D161" s="11" t="s">
        <v>489</v>
      </c>
      <c r="E161" s="12"/>
      <c r="G161" s="13"/>
      <c r="H161" s="13"/>
      <c r="K161" s="12" t="s">
        <v>401</v>
      </c>
      <c r="L161" s="22"/>
      <c r="M161" s="11" t="str">
        <f>VLOOKUP(Q161,Sheet5!$A$1:$B$3,2,FALSE)</f>
        <v>#8db600</v>
      </c>
      <c r="N161" s="11" t="s">
        <v>346</v>
      </c>
      <c r="O161" s="11" t="s">
        <v>412</v>
      </c>
      <c r="P161" s="11"/>
      <c r="Q161" s="11" t="s">
        <v>357</v>
      </c>
      <c r="R161" s="11">
        <f>VLOOKUP(Q161,Sheet5!$A$1:$E$3,5,FALSE)</f>
        <v>2</v>
      </c>
    </row>
    <row r="162" spans="1:18" x14ac:dyDescent="0.25">
      <c r="A162" s="11" t="s">
        <v>257</v>
      </c>
      <c r="B162" s="11">
        <v>7.07925</v>
      </c>
      <c r="C162" s="11">
        <v>79.897180000000006</v>
      </c>
      <c r="D162" s="11" t="s">
        <v>490</v>
      </c>
      <c r="E162" s="12"/>
      <c r="G162" s="13"/>
      <c r="H162" s="13"/>
      <c r="K162" s="12" t="s">
        <v>376</v>
      </c>
      <c r="L162" s="22"/>
      <c r="M162" s="11" t="str">
        <f>VLOOKUP(Q162,Sheet5!$A$1:$B$3,2,FALSE)</f>
        <v>#A0A7D8</v>
      </c>
      <c r="N162" s="11" t="s">
        <v>77</v>
      </c>
      <c r="O162" s="11" t="s">
        <v>411</v>
      </c>
      <c r="P162" s="11"/>
      <c r="Q162" s="11" t="s">
        <v>446</v>
      </c>
      <c r="R162" s="11">
        <f>VLOOKUP(Q162,Sheet5!$A$1:$E$3,5,FALSE)</f>
        <v>1</v>
      </c>
    </row>
    <row r="163" spans="1:18" x14ac:dyDescent="0.25">
      <c r="A163" s="11" t="s">
        <v>258</v>
      </c>
      <c r="B163" s="11">
        <v>7.4564599999999999</v>
      </c>
      <c r="C163" s="11">
        <v>80.141210000000001</v>
      </c>
      <c r="D163" s="11" t="s">
        <v>487</v>
      </c>
      <c r="E163" s="12"/>
      <c r="G163" s="13"/>
      <c r="H163" s="13"/>
      <c r="K163" s="12" t="s">
        <v>386</v>
      </c>
      <c r="L163" s="22"/>
      <c r="M163" s="11" t="str">
        <f>VLOOKUP(Q163,Sheet5!$A$1:$B$3,2,FALSE)</f>
        <v>#A0A7D8</v>
      </c>
      <c r="N163" s="11" t="s">
        <v>346</v>
      </c>
      <c r="O163" s="11" t="s">
        <v>412</v>
      </c>
      <c r="P163" s="11"/>
      <c r="Q163" s="11" t="s">
        <v>446</v>
      </c>
      <c r="R163" s="11">
        <f>VLOOKUP(Q163,Sheet5!$A$1:$E$3,5,FALSE)</f>
        <v>1</v>
      </c>
    </row>
    <row r="164" spans="1:18" x14ac:dyDescent="0.25">
      <c r="A164" s="11" t="s">
        <v>259</v>
      </c>
      <c r="B164" s="11">
        <v>7.15327</v>
      </c>
      <c r="C164" s="11">
        <v>79.883660000000006</v>
      </c>
      <c r="D164" s="11" t="s">
        <v>487</v>
      </c>
      <c r="E164" s="12"/>
      <c r="G164" s="13"/>
      <c r="H164" s="13"/>
      <c r="K164" s="12" t="s">
        <v>380</v>
      </c>
      <c r="L164" s="22"/>
      <c r="M164" s="11" t="str">
        <f>VLOOKUP(Q164,Sheet5!$A$1:$B$3,2,FALSE)</f>
        <v>#A0A7D8</v>
      </c>
      <c r="N164" s="11" t="s">
        <v>346</v>
      </c>
      <c r="O164" s="11" t="s">
        <v>412</v>
      </c>
      <c r="P164" s="11"/>
      <c r="Q164" s="11" t="s">
        <v>446</v>
      </c>
      <c r="R164" s="11">
        <f>VLOOKUP(Q164,Sheet5!$A$1:$E$3,5,FALSE)</f>
        <v>1</v>
      </c>
    </row>
    <row r="165" spans="1:18" x14ac:dyDescent="0.25">
      <c r="A165" s="11" t="s">
        <v>440</v>
      </c>
      <c r="B165" s="11">
        <v>7.2792000000000003</v>
      </c>
      <c r="C165" s="11">
        <v>80.223990000000001</v>
      </c>
      <c r="D165" s="11" t="s">
        <v>488</v>
      </c>
      <c r="E165" s="12"/>
      <c r="G165" s="13"/>
      <c r="H165" s="13"/>
      <c r="K165" s="12" t="s">
        <v>38</v>
      </c>
      <c r="L165" s="22"/>
      <c r="M165" s="11" t="str">
        <f>VLOOKUP(Q165,Sheet5!$A$1:$B$3,2,FALSE)</f>
        <v>#A0A7D8</v>
      </c>
      <c r="N165" s="11" t="s">
        <v>346</v>
      </c>
      <c r="O165" s="11" t="s">
        <v>412</v>
      </c>
      <c r="P165" s="11"/>
      <c r="Q165" s="11" t="s">
        <v>446</v>
      </c>
      <c r="R165" s="11">
        <f>VLOOKUP(Q165,Sheet5!$A$1:$E$3,5,FALSE)</f>
        <v>1</v>
      </c>
    </row>
    <row r="166" spans="1:18" x14ac:dyDescent="0.25">
      <c r="A166" s="11" t="s">
        <v>260</v>
      </c>
      <c r="B166" s="11">
        <v>6.71732</v>
      </c>
      <c r="C166" s="11">
        <v>79.994060000000005</v>
      </c>
      <c r="D166" s="11" t="s">
        <v>489</v>
      </c>
      <c r="E166" s="12"/>
      <c r="G166" s="13"/>
      <c r="H166" s="13"/>
      <c r="K166" s="12" t="s">
        <v>378</v>
      </c>
      <c r="L166" s="22"/>
      <c r="M166" s="11" t="str">
        <f>VLOOKUP(Q166,Sheet5!$A$1:$B$3,2,FALSE)</f>
        <v>#A0A7D8</v>
      </c>
      <c r="N166" s="11" t="s">
        <v>87</v>
      </c>
      <c r="O166" s="11" t="s">
        <v>412</v>
      </c>
      <c r="P166" s="11"/>
      <c r="Q166" s="11" t="s">
        <v>446</v>
      </c>
      <c r="R166" s="11">
        <f>VLOOKUP(Q166,Sheet5!$A$1:$E$3,5,FALSE)</f>
        <v>1</v>
      </c>
    </row>
    <row r="167" spans="1:18" x14ac:dyDescent="0.25">
      <c r="A167" s="11" t="s">
        <v>261</v>
      </c>
      <c r="B167" s="11">
        <v>6.8498999999999999</v>
      </c>
      <c r="C167" s="11">
        <v>79.879109999999997</v>
      </c>
      <c r="D167" s="11" t="s">
        <v>490</v>
      </c>
      <c r="E167" s="12"/>
      <c r="G167" s="13"/>
      <c r="H167" s="13"/>
      <c r="K167" s="12" t="s">
        <v>375</v>
      </c>
      <c r="L167" s="22"/>
      <c r="M167" s="11" t="str">
        <f>VLOOKUP(Q167,Sheet5!$A$1:$B$3,2,FALSE)</f>
        <v>#8db600</v>
      </c>
      <c r="N167" s="11" t="s">
        <v>93</v>
      </c>
      <c r="O167" s="11" t="s">
        <v>412</v>
      </c>
      <c r="P167" s="11"/>
      <c r="Q167" s="11" t="s">
        <v>357</v>
      </c>
      <c r="R167" s="11">
        <f>VLOOKUP(Q167,Sheet5!$A$1:$E$3,5,FALSE)</f>
        <v>2</v>
      </c>
    </row>
    <row r="168" spans="1:18" x14ac:dyDescent="0.25">
      <c r="A168" s="11" t="s">
        <v>262</v>
      </c>
      <c r="B168" s="11">
        <v>6.7675000000000001</v>
      </c>
      <c r="C168" s="11">
        <v>80.045360000000002</v>
      </c>
      <c r="D168" s="11" t="s">
        <v>487</v>
      </c>
      <c r="E168" s="12"/>
      <c r="G168" s="13"/>
      <c r="H168" s="13"/>
      <c r="K168" s="12" t="s">
        <v>370</v>
      </c>
      <c r="L168" s="22"/>
      <c r="M168" s="11" t="str">
        <f>VLOOKUP(Q168,Sheet5!$A$1:$B$3,2,FALSE)</f>
        <v>#8db600</v>
      </c>
      <c r="N168" s="11" t="s">
        <v>94</v>
      </c>
      <c r="O168" s="11" t="s">
        <v>412</v>
      </c>
      <c r="P168" s="11"/>
      <c r="Q168" s="11" t="s">
        <v>357</v>
      </c>
      <c r="R168" s="11">
        <f>VLOOKUP(Q168,Sheet5!$A$1:$E$3,5,FALSE)</f>
        <v>2</v>
      </c>
    </row>
    <row r="169" spans="1:18" x14ac:dyDescent="0.25">
      <c r="A169" s="11" t="s">
        <v>263</v>
      </c>
      <c r="B169" s="11">
        <v>6.8072400000000002</v>
      </c>
      <c r="C169" s="11">
        <v>79.880650000000003</v>
      </c>
      <c r="D169" s="11" t="s">
        <v>488</v>
      </c>
      <c r="E169" s="12"/>
      <c r="G169" s="13"/>
      <c r="H169" s="13"/>
      <c r="K169" s="12" t="s">
        <v>390</v>
      </c>
      <c r="L169" s="22"/>
      <c r="M169" s="11" t="str">
        <f>VLOOKUP(Q169,Sheet5!$A$1:$B$3,2,FALSE)</f>
        <v>#8db600</v>
      </c>
      <c r="N169" s="11" t="s">
        <v>346</v>
      </c>
      <c r="O169" s="11" t="s">
        <v>412</v>
      </c>
      <c r="P169" s="11"/>
      <c r="Q169" s="11" t="s">
        <v>357</v>
      </c>
      <c r="R169" s="11">
        <f>VLOOKUP(Q169,Sheet5!$A$1:$E$3,5,FALSE)</f>
        <v>2</v>
      </c>
    </row>
    <row r="170" spans="1:18" x14ac:dyDescent="0.25">
      <c r="A170" s="11" t="s">
        <v>264</v>
      </c>
      <c r="B170" s="11">
        <v>6.4759799999999998</v>
      </c>
      <c r="C170" s="11">
        <v>79.984300000000005</v>
      </c>
      <c r="D170" s="11" t="s">
        <v>489</v>
      </c>
      <c r="E170" s="12"/>
      <c r="G170" s="13"/>
      <c r="H170" s="13"/>
      <c r="K170" s="12" t="s">
        <v>370</v>
      </c>
      <c r="L170" s="22"/>
      <c r="M170" s="11" t="str">
        <f>VLOOKUP(Q170,Sheet5!$A$1:$B$3,2,FALSE)</f>
        <v>#A0A7D8</v>
      </c>
      <c r="N170" s="11" t="s">
        <v>350</v>
      </c>
      <c r="O170" s="11" t="s">
        <v>412</v>
      </c>
      <c r="P170" s="11"/>
      <c r="Q170" s="11" t="s">
        <v>446</v>
      </c>
      <c r="R170" s="11">
        <f>VLOOKUP(Q170,Sheet5!$A$1:$E$3,5,FALSE)</f>
        <v>1</v>
      </c>
    </row>
    <row r="171" spans="1:18" x14ac:dyDescent="0.25">
      <c r="A171" s="11" t="s">
        <v>265</v>
      </c>
      <c r="B171" s="11">
        <v>6.8621699999999999</v>
      </c>
      <c r="C171" s="11">
        <v>79.90231</v>
      </c>
      <c r="D171" s="11" t="s">
        <v>490</v>
      </c>
      <c r="E171" s="12"/>
      <c r="G171" s="13"/>
      <c r="H171" s="13"/>
      <c r="K171" s="12" t="s">
        <v>44</v>
      </c>
      <c r="L171" s="22"/>
      <c r="M171" s="11" t="str">
        <f>VLOOKUP(Q171,Sheet5!$A$1:$B$3,2,FALSE)</f>
        <v>#A0A7D8</v>
      </c>
      <c r="N171" s="11" t="s">
        <v>93</v>
      </c>
      <c r="O171" s="11" t="s">
        <v>412</v>
      </c>
      <c r="P171" s="11"/>
      <c r="Q171" s="11" t="s">
        <v>446</v>
      </c>
      <c r="R171" s="11">
        <f>VLOOKUP(Q171,Sheet5!$A$1:$E$3,5,FALSE)</f>
        <v>1</v>
      </c>
    </row>
    <row r="172" spans="1:18" x14ac:dyDescent="0.25">
      <c r="A172" s="11" t="s">
        <v>266</v>
      </c>
      <c r="B172" s="11">
        <v>6.6803699999999999</v>
      </c>
      <c r="C172" s="11">
        <v>80.401359999999997</v>
      </c>
      <c r="D172" s="11" t="s">
        <v>487</v>
      </c>
      <c r="E172" s="12"/>
      <c r="G172" s="13"/>
      <c r="H172" s="13"/>
      <c r="K172" s="12" t="s">
        <v>37</v>
      </c>
      <c r="L172" s="22"/>
      <c r="M172" s="11" t="str">
        <f>VLOOKUP(Q172,Sheet5!$A$1:$B$3,2,FALSE)</f>
        <v>#A0A7D8</v>
      </c>
      <c r="N172" s="11" t="s">
        <v>82</v>
      </c>
      <c r="O172" s="11" t="s">
        <v>412</v>
      </c>
      <c r="P172" s="11"/>
      <c r="Q172" s="11" t="s">
        <v>446</v>
      </c>
      <c r="R172" s="11">
        <f>VLOOKUP(Q172,Sheet5!$A$1:$E$3,5,FALSE)</f>
        <v>1</v>
      </c>
    </row>
    <row r="173" spans="1:18" x14ac:dyDescent="0.25">
      <c r="A173" s="11" t="s">
        <v>267</v>
      </c>
      <c r="B173" s="11">
        <v>7.07925</v>
      </c>
      <c r="C173" s="11">
        <v>79.897180000000006</v>
      </c>
      <c r="D173" s="11" t="s">
        <v>488</v>
      </c>
      <c r="E173" s="12"/>
      <c r="G173" s="13"/>
      <c r="H173" s="13"/>
      <c r="K173" s="12" t="s">
        <v>376</v>
      </c>
      <c r="L173" s="22"/>
      <c r="M173" s="11" t="str">
        <f>VLOOKUP(Q173,Sheet5!$A$1:$B$3,2,FALSE)</f>
        <v>#A0A7D8</v>
      </c>
      <c r="N173" s="11" t="s">
        <v>77</v>
      </c>
      <c r="O173" s="11" t="s">
        <v>412</v>
      </c>
      <c r="P173" s="11"/>
      <c r="Q173" s="11" t="s">
        <v>446</v>
      </c>
      <c r="R173" s="11">
        <f>VLOOKUP(Q173,Sheet5!$A$1:$E$3,5,FALSE)</f>
        <v>1</v>
      </c>
    </row>
    <row r="174" spans="1:18" x14ac:dyDescent="0.25">
      <c r="A174" s="11" t="s">
        <v>268</v>
      </c>
      <c r="B174" s="11">
        <v>6.7145099999999998</v>
      </c>
      <c r="C174" s="11">
        <v>79.988029999999995</v>
      </c>
      <c r="D174" s="11" t="s">
        <v>489</v>
      </c>
      <c r="E174" s="12"/>
      <c r="G174" s="13"/>
      <c r="H174" s="13"/>
      <c r="K174" s="12" t="s">
        <v>378</v>
      </c>
      <c r="L174" s="22"/>
      <c r="M174" s="11" t="str">
        <f>VLOOKUP(Q174,Sheet5!$A$1:$B$3,2,FALSE)</f>
        <v>#8db600</v>
      </c>
      <c r="N174" s="11" t="s">
        <v>103</v>
      </c>
      <c r="O174" s="11" t="s">
        <v>412</v>
      </c>
      <c r="P174" s="11"/>
      <c r="Q174" s="11" t="s">
        <v>357</v>
      </c>
      <c r="R174" s="11">
        <f>VLOOKUP(Q174,Sheet5!$A$1:$E$3,5,FALSE)</f>
        <v>2</v>
      </c>
    </row>
    <row r="175" spans="1:18" x14ac:dyDescent="0.25">
      <c r="A175" s="11" t="s">
        <v>269</v>
      </c>
      <c r="B175" s="11">
        <v>6.5042499999999999</v>
      </c>
      <c r="C175" s="11">
        <v>79.980950000000007</v>
      </c>
      <c r="D175" s="11" t="s">
        <v>490</v>
      </c>
      <c r="E175" s="12"/>
      <c r="G175" s="13"/>
      <c r="H175" s="13"/>
      <c r="K175" s="12" t="s">
        <v>370</v>
      </c>
      <c r="L175" s="22"/>
      <c r="M175" s="11" t="str">
        <f>VLOOKUP(Q175,Sheet5!$A$1:$B$3,2,FALSE)</f>
        <v>#A0A7D8</v>
      </c>
      <c r="N175" s="11" t="s">
        <v>93</v>
      </c>
      <c r="O175" s="11" t="s">
        <v>412</v>
      </c>
      <c r="P175" s="11"/>
      <c r="Q175" s="11" t="s">
        <v>446</v>
      </c>
      <c r="R175" s="11">
        <f>VLOOKUP(Q175,Sheet5!$A$1:$E$3,5,FALSE)</f>
        <v>1</v>
      </c>
    </row>
    <row r="176" spans="1:18" x14ac:dyDescent="0.25">
      <c r="A176" s="11" t="s">
        <v>270</v>
      </c>
      <c r="B176" s="11">
        <v>6.47593</v>
      </c>
      <c r="C176" s="11">
        <v>79.984200000000001</v>
      </c>
      <c r="D176" s="11" t="s">
        <v>487</v>
      </c>
      <c r="E176" s="12"/>
      <c r="G176" s="13"/>
      <c r="H176" s="13"/>
      <c r="K176" s="12" t="s">
        <v>370</v>
      </c>
      <c r="L176" s="22"/>
      <c r="M176" s="11" t="str">
        <f>VLOOKUP(Q176,Sheet5!$A$1:$B$3,2,FALSE)</f>
        <v>#A0A7D8</v>
      </c>
      <c r="N176" s="11" t="s">
        <v>350</v>
      </c>
      <c r="O176" s="11" t="s">
        <v>412</v>
      </c>
      <c r="P176" s="11"/>
      <c r="Q176" s="11" t="s">
        <v>446</v>
      </c>
      <c r="R176" s="11">
        <f>VLOOKUP(Q176,Sheet5!$A$1:$E$3,5,FALSE)</f>
        <v>1</v>
      </c>
    </row>
    <row r="177" spans="1:18" x14ac:dyDescent="0.25">
      <c r="A177" s="11" t="s">
        <v>439</v>
      </c>
      <c r="B177" s="11">
        <v>6.9390099999999997</v>
      </c>
      <c r="C177" s="11">
        <v>79.860510000000005</v>
      </c>
      <c r="D177" s="11" t="s">
        <v>488</v>
      </c>
      <c r="E177" s="12"/>
      <c r="G177" s="13"/>
      <c r="H177" s="13"/>
      <c r="K177" s="12" t="s">
        <v>44</v>
      </c>
      <c r="L177" s="22"/>
      <c r="M177" s="11" t="str">
        <f>VLOOKUP(Q177,Sheet5!$A$1:$B$3,2,FALSE)</f>
        <v>#A0A7D8</v>
      </c>
      <c r="N177" s="11" t="s">
        <v>89</v>
      </c>
      <c r="O177" s="11" t="s">
        <v>412</v>
      </c>
      <c r="P177" s="11"/>
      <c r="Q177" s="11" t="s">
        <v>446</v>
      </c>
      <c r="R177" s="11">
        <f>VLOOKUP(Q177,Sheet5!$A$1:$E$3,5,FALSE)</f>
        <v>1</v>
      </c>
    </row>
    <row r="178" spans="1:18" x14ac:dyDescent="0.25">
      <c r="A178" s="11" t="s">
        <v>438</v>
      </c>
      <c r="B178" s="11">
        <v>6.9390099999999997</v>
      </c>
      <c r="C178" s="11">
        <v>79.860510000000005</v>
      </c>
      <c r="D178" s="11" t="s">
        <v>489</v>
      </c>
      <c r="E178" s="12"/>
      <c r="G178" s="13"/>
      <c r="H178" s="13"/>
      <c r="K178" s="12" t="s">
        <v>44</v>
      </c>
      <c r="L178" s="22"/>
      <c r="M178" s="11" t="str">
        <f>VLOOKUP(Q178,Sheet5!$A$1:$B$3,2,FALSE)</f>
        <v>#A0A7D8</v>
      </c>
      <c r="N178" s="11" t="s">
        <v>89</v>
      </c>
      <c r="O178" s="11" t="s">
        <v>412</v>
      </c>
      <c r="P178" s="11"/>
      <c r="Q178" s="11" t="s">
        <v>446</v>
      </c>
      <c r="R178" s="11">
        <f>VLOOKUP(Q178,Sheet5!$A$1:$E$3,5,FALSE)</f>
        <v>1</v>
      </c>
    </row>
    <row r="179" spans="1:18" x14ac:dyDescent="0.25">
      <c r="A179" s="11" t="s">
        <v>437</v>
      </c>
      <c r="B179" s="11">
        <v>6.9390099999999997</v>
      </c>
      <c r="C179" s="11">
        <v>79.860510000000005</v>
      </c>
      <c r="D179" s="11" t="s">
        <v>490</v>
      </c>
      <c r="E179" s="12"/>
      <c r="G179" s="13"/>
      <c r="H179" s="13"/>
      <c r="K179" s="12" t="s">
        <v>44</v>
      </c>
      <c r="L179" s="22"/>
      <c r="M179" s="11" t="str">
        <f>VLOOKUP(Q179,Sheet5!$A$1:$B$3,2,FALSE)</f>
        <v>#A0A7D8</v>
      </c>
      <c r="N179" s="11" t="s">
        <v>89</v>
      </c>
      <c r="O179" s="11" t="s">
        <v>412</v>
      </c>
      <c r="P179" s="11"/>
      <c r="Q179" s="11" t="s">
        <v>446</v>
      </c>
      <c r="R179" s="11">
        <f>VLOOKUP(Q179,Sheet5!$A$1:$E$3,5,FALSE)</f>
        <v>1</v>
      </c>
    </row>
    <row r="180" spans="1:18" x14ac:dyDescent="0.25">
      <c r="A180" s="11" t="s">
        <v>436</v>
      </c>
      <c r="B180" s="11">
        <v>6.9390099999999997</v>
      </c>
      <c r="C180" s="11">
        <v>79.860510000000005</v>
      </c>
      <c r="D180" s="11" t="s">
        <v>487</v>
      </c>
      <c r="E180" s="12"/>
      <c r="G180" s="13"/>
      <c r="H180" s="13"/>
      <c r="K180" s="12" t="s">
        <v>44</v>
      </c>
      <c r="L180" s="22"/>
      <c r="M180" s="11" t="str">
        <f>VLOOKUP(Q180,Sheet5!$A$1:$B$3,2,FALSE)</f>
        <v>#A0A7D8</v>
      </c>
      <c r="N180" s="11" t="s">
        <v>89</v>
      </c>
      <c r="O180" s="11" t="s">
        <v>412</v>
      </c>
      <c r="P180" s="11"/>
      <c r="Q180" s="11" t="s">
        <v>446</v>
      </c>
      <c r="R180" s="11">
        <f>VLOOKUP(Q180,Sheet5!$A$1:$E$3,5,FALSE)</f>
        <v>1</v>
      </c>
    </row>
    <row r="181" spans="1:18" x14ac:dyDescent="0.25">
      <c r="A181" s="11" t="s">
        <v>435</v>
      </c>
      <c r="B181" s="11">
        <v>6.9390099999999997</v>
      </c>
      <c r="C181" s="11">
        <v>79.860510000000005</v>
      </c>
      <c r="D181" s="11" t="s">
        <v>488</v>
      </c>
      <c r="E181" s="12"/>
      <c r="G181" s="13"/>
      <c r="H181" s="13"/>
      <c r="K181" s="12" t="s">
        <v>44</v>
      </c>
      <c r="L181" s="22"/>
      <c r="M181" s="11" t="str">
        <f>VLOOKUP(Q181,Sheet5!$A$1:$B$3,2,FALSE)</f>
        <v>#A0A7D8</v>
      </c>
      <c r="N181" s="11" t="s">
        <v>89</v>
      </c>
      <c r="O181" s="11" t="s">
        <v>412</v>
      </c>
      <c r="P181" s="11"/>
      <c r="Q181" s="11" t="s">
        <v>446</v>
      </c>
      <c r="R181" s="11">
        <f>VLOOKUP(Q181,Sheet5!$A$1:$E$3,5,FALSE)</f>
        <v>1</v>
      </c>
    </row>
    <row r="182" spans="1:18" x14ac:dyDescent="0.25">
      <c r="A182" s="11" t="s">
        <v>434</v>
      </c>
      <c r="B182" s="11">
        <v>6.9390099999999997</v>
      </c>
      <c r="C182" s="11">
        <v>79.860510000000005</v>
      </c>
      <c r="D182" s="11" t="s">
        <v>489</v>
      </c>
      <c r="E182" s="12"/>
      <c r="G182" s="13"/>
      <c r="H182" s="13"/>
      <c r="K182" s="12" t="s">
        <v>44</v>
      </c>
      <c r="L182" s="22"/>
      <c r="M182" s="11" t="str">
        <f>VLOOKUP(Q182,Sheet5!$A$1:$B$3,2,FALSE)</f>
        <v>#A0A7D8</v>
      </c>
      <c r="N182" s="11" t="s">
        <v>89</v>
      </c>
      <c r="O182" s="11" t="s">
        <v>412</v>
      </c>
      <c r="P182" s="11"/>
      <c r="Q182" s="11" t="s">
        <v>446</v>
      </c>
      <c r="R182" s="11">
        <f>VLOOKUP(Q182,Sheet5!$A$1:$E$3,5,FALSE)</f>
        <v>1</v>
      </c>
    </row>
    <row r="183" spans="1:18" x14ac:dyDescent="0.25">
      <c r="A183" s="11" t="s">
        <v>433</v>
      </c>
      <c r="B183" s="11">
        <v>6.9390099999999997</v>
      </c>
      <c r="C183" s="11">
        <v>79.860510000000005</v>
      </c>
      <c r="D183" s="11" t="s">
        <v>490</v>
      </c>
      <c r="E183" s="12"/>
      <c r="G183" s="13"/>
      <c r="H183" s="13"/>
      <c r="K183" s="12" t="s">
        <v>44</v>
      </c>
      <c r="L183" s="22"/>
      <c r="M183" s="11" t="str">
        <f>VLOOKUP(Q183,Sheet5!$A$1:$B$3,2,FALSE)</f>
        <v>#A0A7D8</v>
      </c>
      <c r="N183" s="11" t="s">
        <v>89</v>
      </c>
      <c r="O183" s="11" t="s">
        <v>412</v>
      </c>
      <c r="P183" s="11"/>
      <c r="Q183" s="11" t="s">
        <v>446</v>
      </c>
      <c r="R183" s="11">
        <f>VLOOKUP(Q183,Sheet5!$A$1:$E$3,5,FALSE)</f>
        <v>1</v>
      </c>
    </row>
    <row r="184" spans="1:18" x14ac:dyDescent="0.25">
      <c r="A184" s="11" t="s">
        <v>432</v>
      </c>
      <c r="B184" s="11">
        <v>6.9390099999999997</v>
      </c>
      <c r="C184" s="11">
        <v>79.860510000000005</v>
      </c>
      <c r="D184" s="11" t="s">
        <v>487</v>
      </c>
      <c r="E184" s="12"/>
      <c r="G184" s="13"/>
      <c r="H184" s="13"/>
      <c r="K184" s="12" t="s">
        <v>44</v>
      </c>
      <c r="L184" s="22"/>
      <c r="M184" s="11" t="str">
        <f>VLOOKUP(Q184,Sheet5!$A$1:$B$3,2,FALSE)</f>
        <v>#A0A7D8</v>
      </c>
      <c r="N184" s="11" t="s">
        <v>89</v>
      </c>
      <c r="O184" s="11" t="s">
        <v>412</v>
      </c>
      <c r="P184" s="11"/>
      <c r="Q184" s="11" t="s">
        <v>446</v>
      </c>
      <c r="R184" s="11">
        <f>VLOOKUP(Q184,Sheet5!$A$1:$E$3,5,FALSE)</f>
        <v>1</v>
      </c>
    </row>
    <row r="185" spans="1:18" x14ac:dyDescent="0.25">
      <c r="A185" s="11" t="s">
        <v>431</v>
      </c>
      <c r="B185" s="11">
        <v>6.9390099999999997</v>
      </c>
      <c r="C185" s="11">
        <v>79.860510000000005</v>
      </c>
      <c r="D185" s="11" t="s">
        <v>488</v>
      </c>
      <c r="E185" s="12"/>
      <c r="G185" s="13"/>
      <c r="H185" s="13"/>
      <c r="K185" s="12" t="s">
        <v>44</v>
      </c>
      <c r="L185" s="22"/>
      <c r="M185" s="11" t="str">
        <f>VLOOKUP(Q185,Sheet5!$A$1:$B$3,2,FALSE)</f>
        <v>#A0A7D8</v>
      </c>
      <c r="N185" s="11" t="s">
        <v>89</v>
      </c>
      <c r="O185" s="11" t="s">
        <v>412</v>
      </c>
      <c r="P185" s="11"/>
      <c r="Q185" s="11" t="s">
        <v>446</v>
      </c>
      <c r="R185" s="11">
        <f>VLOOKUP(Q185,Sheet5!$A$1:$E$3,5,FALSE)</f>
        <v>1</v>
      </c>
    </row>
    <row r="186" spans="1:18" x14ac:dyDescent="0.25">
      <c r="A186" s="11" t="s">
        <v>430</v>
      </c>
      <c r="B186" s="11">
        <v>6.9390299999999998</v>
      </c>
      <c r="C186" s="11">
        <v>79.86054</v>
      </c>
      <c r="D186" s="11" t="s">
        <v>489</v>
      </c>
      <c r="E186" s="12"/>
      <c r="G186" s="13"/>
      <c r="H186" s="13"/>
      <c r="K186" s="12" t="s">
        <v>44</v>
      </c>
      <c r="L186" s="22"/>
      <c r="M186" s="11" t="str">
        <f>VLOOKUP(Q186,Sheet5!$A$1:$B$3,2,FALSE)</f>
        <v>#A0A7D8</v>
      </c>
      <c r="N186" s="11" t="s">
        <v>89</v>
      </c>
      <c r="O186" s="11" t="s">
        <v>412</v>
      </c>
      <c r="P186" s="11"/>
      <c r="Q186" s="11" t="s">
        <v>446</v>
      </c>
      <c r="R186" s="11">
        <f>VLOOKUP(Q186,Sheet5!$A$1:$E$3,5,FALSE)</f>
        <v>1</v>
      </c>
    </row>
    <row r="187" spans="1:18" x14ac:dyDescent="0.25">
      <c r="A187" s="11" t="s">
        <v>429</v>
      </c>
      <c r="B187" s="11">
        <v>6.9390400000000003</v>
      </c>
      <c r="C187" s="11">
        <v>79.860600000000005</v>
      </c>
      <c r="D187" s="11" t="s">
        <v>490</v>
      </c>
      <c r="E187" s="12"/>
      <c r="G187" s="13"/>
      <c r="H187" s="13"/>
      <c r="K187" s="12" t="s">
        <v>44</v>
      </c>
      <c r="L187" s="22"/>
      <c r="M187" s="11" t="str">
        <f>VLOOKUP(Q187,Sheet5!$A$1:$B$3,2,FALSE)</f>
        <v>#A0A7D8</v>
      </c>
      <c r="N187" s="11" t="s">
        <v>89</v>
      </c>
      <c r="O187" s="11" t="s">
        <v>412</v>
      </c>
      <c r="P187" s="11"/>
      <c r="Q187" s="11" t="s">
        <v>446</v>
      </c>
      <c r="R187" s="11">
        <f>VLOOKUP(Q187,Sheet5!$A$1:$E$3,5,FALSE)</f>
        <v>1</v>
      </c>
    </row>
    <row r="188" spans="1:18" x14ac:dyDescent="0.25">
      <c r="A188" s="11" t="s">
        <v>428</v>
      </c>
      <c r="B188" s="11">
        <v>6.9390099999999997</v>
      </c>
      <c r="C188" s="11">
        <v>79.860510000000005</v>
      </c>
      <c r="D188" s="11" t="s">
        <v>487</v>
      </c>
      <c r="E188" s="12"/>
      <c r="G188" s="13"/>
      <c r="H188" s="13"/>
      <c r="K188" s="12" t="s">
        <v>44</v>
      </c>
      <c r="L188" s="22"/>
      <c r="M188" s="11" t="str">
        <f>VLOOKUP(Q188,Sheet5!$A$1:$B$3,2,FALSE)</f>
        <v>#A0A7D8</v>
      </c>
      <c r="N188" s="11" t="s">
        <v>89</v>
      </c>
      <c r="O188" s="11" t="s">
        <v>412</v>
      </c>
      <c r="P188" s="11"/>
      <c r="Q188" s="11" t="s">
        <v>446</v>
      </c>
      <c r="R188" s="11">
        <f>VLOOKUP(Q188,Sheet5!$A$1:$E$3,5,FALSE)</f>
        <v>1</v>
      </c>
    </row>
    <row r="189" spans="1:18" x14ac:dyDescent="0.25">
      <c r="A189" s="11" t="s">
        <v>427</v>
      </c>
      <c r="B189" s="11">
        <v>6.9390200000000002</v>
      </c>
      <c r="C189" s="11">
        <v>79.860529999999997</v>
      </c>
      <c r="D189" s="11" t="s">
        <v>488</v>
      </c>
      <c r="E189" s="12"/>
      <c r="G189" s="13"/>
      <c r="H189" s="13"/>
      <c r="K189" s="12" t="s">
        <v>44</v>
      </c>
      <c r="L189" s="22"/>
      <c r="M189" s="11" t="str">
        <f>VLOOKUP(Q189,Sheet5!$A$1:$B$3,2,FALSE)</f>
        <v>#A0A7D8</v>
      </c>
      <c r="N189" s="11" t="s">
        <v>89</v>
      </c>
      <c r="O189" s="11" t="s">
        <v>412</v>
      </c>
      <c r="P189" s="11"/>
      <c r="Q189" s="11" t="s">
        <v>446</v>
      </c>
      <c r="R189" s="11">
        <f>VLOOKUP(Q189,Sheet5!$A$1:$E$3,5,FALSE)</f>
        <v>1</v>
      </c>
    </row>
    <row r="190" spans="1:18" x14ac:dyDescent="0.25">
      <c r="A190" s="11" t="s">
        <v>449</v>
      </c>
      <c r="B190" s="11">
        <v>6.9390200000000002</v>
      </c>
      <c r="C190" s="11">
        <v>79.860529999999997</v>
      </c>
      <c r="D190" s="11" t="s">
        <v>489</v>
      </c>
      <c r="E190" s="12"/>
      <c r="G190" s="13"/>
      <c r="H190" s="13"/>
      <c r="K190" s="12" t="s">
        <v>44</v>
      </c>
      <c r="L190" s="22"/>
      <c r="M190" s="11" t="str">
        <f>VLOOKUP(Q190,Sheet5!$A$1:$B$3,2,FALSE)</f>
        <v>#A0A7D8</v>
      </c>
      <c r="N190" s="11" t="s">
        <v>89</v>
      </c>
      <c r="O190" s="11" t="s">
        <v>412</v>
      </c>
      <c r="P190" s="11"/>
      <c r="Q190" s="11" t="s">
        <v>446</v>
      </c>
      <c r="R190" s="11">
        <f>VLOOKUP(Q190,Sheet5!$A$1:$E$3,5,FALSE)</f>
        <v>1</v>
      </c>
    </row>
    <row r="191" spans="1:18" x14ac:dyDescent="0.25">
      <c r="A191" s="11" t="s">
        <v>450</v>
      </c>
      <c r="B191" s="11">
        <v>6.9390200000000002</v>
      </c>
      <c r="C191" s="11">
        <v>79.860529999999997</v>
      </c>
      <c r="D191" s="11" t="s">
        <v>490</v>
      </c>
      <c r="E191" s="12"/>
      <c r="G191" s="13"/>
      <c r="H191" s="13"/>
      <c r="K191" s="12" t="s">
        <v>44</v>
      </c>
      <c r="L191" s="22"/>
      <c r="M191" s="11" t="str">
        <f>VLOOKUP(Q191,Sheet5!$A$1:$B$3,2,FALSE)</f>
        <v>#A0A7D8</v>
      </c>
      <c r="N191" s="11" t="s">
        <v>89</v>
      </c>
      <c r="O191" s="11" t="s">
        <v>412</v>
      </c>
      <c r="P191" s="11"/>
      <c r="Q191" s="11" t="s">
        <v>446</v>
      </c>
      <c r="R191" s="11">
        <f>VLOOKUP(Q191,Sheet5!$A$1:$E$3,5,FALSE)</f>
        <v>1</v>
      </c>
    </row>
    <row r="192" spans="1:18" x14ac:dyDescent="0.25">
      <c r="A192" s="11" t="s">
        <v>451</v>
      </c>
      <c r="B192" s="11">
        <v>6.9390200000000002</v>
      </c>
      <c r="C192" s="11">
        <v>79.860529999999997</v>
      </c>
      <c r="D192" s="11" t="s">
        <v>487</v>
      </c>
      <c r="E192" s="12"/>
      <c r="G192" s="13"/>
      <c r="H192" s="13"/>
      <c r="K192" s="12" t="s">
        <v>44</v>
      </c>
      <c r="L192" s="22"/>
      <c r="M192" s="11" t="str">
        <f>VLOOKUP(Q192,Sheet5!$A$1:$B$3,2,FALSE)</f>
        <v>#A0A7D8</v>
      </c>
      <c r="N192" s="11" t="s">
        <v>89</v>
      </c>
      <c r="O192" s="11" t="s">
        <v>412</v>
      </c>
      <c r="P192" s="11"/>
      <c r="Q192" s="11" t="s">
        <v>446</v>
      </c>
      <c r="R192" s="11">
        <f>VLOOKUP(Q192,Sheet5!$A$1:$E$3,5,FALSE)</f>
        <v>1</v>
      </c>
    </row>
    <row r="193" spans="1:18" x14ac:dyDescent="0.25">
      <c r="A193" s="11" t="s">
        <v>452</v>
      </c>
      <c r="B193" s="11">
        <v>6.9390200000000002</v>
      </c>
      <c r="C193" s="11">
        <v>79.860529999999997</v>
      </c>
      <c r="D193" s="11" t="s">
        <v>488</v>
      </c>
      <c r="E193" s="12"/>
      <c r="G193" s="13"/>
      <c r="H193" s="13"/>
      <c r="K193" s="12" t="s">
        <v>44</v>
      </c>
      <c r="L193" s="22"/>
      <c r="M193" s="11" t="str">
        <f>VLOOKUP(Q193,Sheet5!$A$1:$B$3,2,FALSE)</f>
        <v>#A0A7D8</v>
      </c>
      <c r="N193" s="11" t="s">
        <v>89</v>
      </c>
      <c r="O193" s="11" t="s">
        <v>412</v>
      </c>
      <c r="P193" s="11"/>
      <c r="Q193" s="11" t="s">
        <v>446</v>
      </c>
      <c r="R193" s="11">
        <f>VLOOKUP(Q193,Sheet5!$A$1:$E$3,5,FALSE)</f>
        <v>1</v>
      </c>
    </row>
    <row r="194" spans="1:18" x14ac:dyDescent="0.25">
      <c r="A194" s="11" t="s">
        <v>453</v>
      </c>
      <c r="B194" s="11">
        <v>6.9390200000000002</v>
      </c>
      <c r="C194" s="11">
        <v>79.860529999999997</v>
      </c>
      <c r="D194" s="11" t="s">
        <v>489</v>
      </c>
      <c r="E194" s="12"/>
      <c r="G194" s="13"/>
      <c r="H194" s="13"/>
      <c r="K194" s="12" t="s">
        <v>44</v>
      </c>
      <c r="L194" s="22"/>
      <c r="M194" s="11" t="str">
        <f>VLOOKUP(Q194,Sheet5!$A$1:$B$3,2,FALSE)</f>
        <v>#A0A7D8</v>
      </c>
      <c r="N194" s="11" t="s">
        <v>89</v>
      </c>
      <c r="O194" s="11" t="s">
        <v>412</v>
      </c>
      <c r="P194" s="11"/>
      <c r="Q194" s="11" t="s">
        <v>446</v>
      </c>
      <c r="R194" s="11">
        <f>VLOOKUP(Q194,Sheet5!$A$1:$E$3,5,FALSE)</f>
        <v>1</v>
      </c>
    </row>
    <row r="195" spans="1:18" x14ac:dyDescent="0.25">
      <c r="A195" s="11" t="s">
        <v>454</v>
      </c>
      <c r="B195" s="11">
        <v>6.9390200000000002</v>
      </c>
      <c r="C195" s="11">
        <v>79.860529999999997</v>
      </c>
      <c r="D195" s="11" t="s">
        <v>490</v>
      </c>
      <c r="E195" s="12"/>
      <c r="G195" s="13"/>
      <c r="H195" s="13"/>
      <c r="K195" s="12" t="s">
        <v>44</v>
      </c>
      <c r="L195" s="22"/>
      <c r="M195" s="11" t="str">
        <f>VLOOKUP(Q195,Sheet5!$A$1:$B$3,2,FALSE)</f>
        <v>#A0A7D8</v>
      </c>
      <c r="N195" s="11" t="s">
        <v>89</v>
      </c>
      <c r="O195" s="11" t="s">
        <v>412</v>
      </c>
      <c r="P195" s="11"/>
      <c r="Q195" s="11" t="s">
        <v>446</v>
      </c>
      <c r="R195" s="11">
        <f>VLOOKUP(Q195,Sheet5!$A$1:$E$3,5,FALSE)</f>
        <v>1</v>
      </c>
    </row>
    <row r="196" spans="1:18" x14ac:dyDescent="0.25">
      <c r="A196" s="11" t="s">
        <v>455</v>
      </c>
      <c r="B196" s="11">
        <v>6.9390200000000002</v>
      </c>
      <c r="C196" s="11">
        <v>79.860529999999997</v>
      </c>
      <c r="D196" s="11" t="s">
        <v>487</v>
      </c>
      <c r="E196" s="12"/>
      <c r="G196" s="13"/>
      <c r="H196" s="13"/>
      <c r="K196" s="12" t="s">
        <v>44</v>
      </c>
      <c r="L196" s="22"/>
      <c r="M196" s="11" t="str">
        <f>VLOOKUP(Q196,Sheet5!$A$1:$B$3,2,FALSE)</f>
        <v>#A0A7D8</v>
      </c>
      <c r="N196" s="11" t="s">
        <v>89</v>
      </c>
      <c r="O196" s="11" t="s">
        <v>412</v>
      </c>
      <c r="P196" s="11"/>
      <c r="Q196" s="11" t="s">
        <v>446</v>
      </c>
      <c r="R196" s="11">
        <f>VLOOKUP(Q196,Sheet5!$A$1:$E$3,5,FALSE)</f>
        <v>1</v>
      </c>
    </row>
    <row r="197" spans="1:18" x14ac:dyDescent="0.25">
      <c r="A197" s="11" t="s">
        <v>456</v>
      </c>
      <c r="B197" s="11">
        <v>6.9390200000000002</v>
      </c>
      <c r="C197" s="11">
        <v>79.860529999999997</v>
      </c>
      <c r="D197" s="11" t="s">
        <v>488</v>
      </c>
      <c r="E197" s="12"/>
      <c r="G197" s="13"/>
      <c r="H197" s="13"/>
      <c r="K197" s="12" t="s">
        <v>44</v>
      </c>
      <c r="L197" s="22"/>
      <c r="M197" s="11" t="str">
        <f>VLOOKUP(Q197,Sheet5!$A$1:$B$3,2,FALSE)</f>
        <v>#A0A7D8</v>
      </c>
      <c r="N197" s="11" t="s">
        <v>89</v>
      </c>
      <c r="O197" s="11" t="s">
        <v>412</v>
      </c>
      <c r="P197" s="11"/>
      <c r="Q197" s="11" t="s">
        <v>446</v>
      </c>
      <c r="R197" s="11">
        <f>VLOOKUP(Q197,Sheet5!$A$1:$E$3,5,FALSE)</f>
        <v>1</v>
      </c>
    </row>
    <row r="198" spans="1:18" x14ac:dyDescent="0.25">
      <c r="A198" s="11" t="s">
        <v>426</v>
      </c>
      <c r="B198" s="11">
        <v>6.9390400000000003</v>
      </c>
      <c r="C198" s="11">
        <v>79.860600000000005</v>
      </c>
      <c r="D198" s="11" t="s">
        <v>489</v>
      </c>
      <c r="E198" s="12"/>
      <c r="G198" s="13"/>
      <c r="H198" s="13"/>
      <c r="K198" s="12" t="s">
        <v>44</v>
      </c>
      <c r="L198" s="22"/>
      <c r="M198" s="11" t="str">
        <f>VLOOKUP(Q198,Sheet5!$A$1:$B$3,2,FALSE)</f>
        <v>#A0A7D8</v>
      </c>
      <c r="N198" s="11" t="s">
        <v>89</v>
      </c>
      <c r="O198" s="11" t="s">
        <v>412</v>
      </c>
      <c r="P198" s="11"/>
      <c r="Q198" s="11" t="s">
        <v>446</v>
      </c>
      <c r="R198" s="11">
        <f>VLOOKUP(Q198,Sheet5!$A$1:$E$3,5,FALSE)</f>
        <v>1</v>
      </c>
    </row>
    <row r="199" spans="1:18" x14ac:dyDescent="0.25">
      <c r="A199" s="11" t="s">
        <v>457</v>
      </c>
      <c r="B199" s="11">
        <v>6.9390200000000002</v>
      </c>
      <c r="C199" s="11">
        <v>79.860529999999997</v>
      </c>
      <c r="D199" s="11" t="s">
        <v>490</v>
      </c>
      <c r="E199" s="12"/>
      <c r="G199" s="13"/>
      <c r="H199" s="13"/>
      <c r="K199" s="12" t="s">
        <v>44</v>
      </c>
      <c r="L199" s="22"/>
      <c r="M199" s="11" t="str">
        <f>VLOOKUP(Q199,Sheet5!$A$1:$B$3,2,FALSE)</f>
        <v>#A0A7D8</v>
      </c>
      <c r="N199" s="11" t="s">
        <v>89</v>
      </c>
      <c r="O199" s="11" t="s">
        <v>412</v>
      </c>
      <c r="P199" s="11"/>
      <c r="Q199" s="11" t="s">
        <v>446</v>
      </c>
      <c r="R199" s="11">
        <f>VLOOKUP(Q199,Sheet5!$A$1:$E$3,5,FALSE)</f>
        <v>1</v>
      </c>
    </row>
    <row r="200" spans="1:18" x14ac:dyDescent="0.25">
      <c r="A200" s="11" t="s">
        <v>458</v>
      </c>
      <c r="B200" s="11">
        <v>6.9390200000000002</v>
      </c>
      <c r="C200" s="11">
        <v>79.860529999999997</v>
      </c>
      <c r="D200" s="11" t="s">
        <v>487</v>
      </c>
      <c r="E200" s="12"/>
      <c r="G200" s="13"/>
      <c r="H200" s="13"/>
      <c r="K200" s="12" t="s">
        <v>44</v>
      </c>
      <c r="L200" s="22"/>
      <c r="M200" s="11" t="str">
        <f>VLOOKUP(Q200,Sheet5!$A$1:$B$3,2,FALSE)</f>
        <v>#A0A7D8</v>
      </c>
      <c r="N200" s="11" t="s">
        <v>89</v>
      </c>
      <c r="O200" s="11" t="s">
        <v>412</v>
      </c>
      <c r="P200" s="11"/>
      <c r="Q200" s="11" t="s">
        <v>446</v>
      </c>
      <c r="R200" s="11">
        <f>VLOOKUP(Q200,Sheet5!$A$1:$E$3,5,FALSE)</f>
        <v>1</v>
      </c>
    </row>
    <row r="201" spans="1:18" x14ac:dyDescent="0.25">
      <c r="A201" s="11" t="s">
        <v>459</v>
      </c>
      <c r="B201" s="11">
        <v>6.9390200000000002</v>
      </c>
      <c r="C201" s="11">
        <v>79.860529999999997</v>
      </c>
      <c r="D201" s="11" t="s">
        <v>488</v>
      </c>
      <c r="E201" s="12"/>
      <c r="G201" s="13"/>
      <c r="H201" s="13"/>
      <c r="K201" s="12" t="s">
        <v>44</v>
      </c>
      <c r="L201" s="22"/>
      <c r="M201" s="11" t="str">
        <f>VLOOKUP(Q201,Sheet5!$A$1:$B$3,2,FALSE)</f>
        <v>#A0A7D8</v>
      </c>
      <c r="N201" s="11" t="s">
        <v>89</v>
      </c>
      <c r="O201" s="11" t="s">
        <v>412</v>
      </c>
      <c r="P201" s="11"/>
      <c r="Q201" s="11" t="s">
        <v>446</v>
      </c>
      <c r="R201" s="11">
        <f>VLOOKUP(Q201,Sheet5!$A$1:$E$3,5,FALSE)</f>
        <v>1</v>
      </c>
    </row>
    <row r="202" spans="1:18" x14ac:dyDescent="0.25">
      <c r="A202" s="11" t="s">
        <v>460</v>
      </c>
      <c r="B202" s="11">
        <v>6.9390200000000002</v>
      </c>
      <c r="C202" s="11">
        <v>79.860529999999997</v>
      </c>
      <c r="D202" s="11" t="s">
        <v>489</v>
      </c>
      <c r="E202" s="12"/>
      <c r="G202" s="13"/>
      <c r="H202" s="13"/>
      <c r="K202" s="12" t="s">
        <v>44</v>
      </c>
      <c r="L202" s="22"/>
      <c r="M202" s="11" t="str">
        <f>VLOOKUP(Q202,Sheet5!$A$1:$B$3,2,FALSE)</f>
        <v>#A0A7D8</v>
      </c>
      <c r="N202" s="11" t="s">
        <v>89</v>
      </c>
      <c r="O202" s="11" t="s">
        <v>412</v>
      </c>
      <c r="P202" s="11"/>
      <c r="Q202" s="11" t="s">
        <v>446</v>
      </c>
      <c r="R202" s="11">
        <f>VLOOKUP(Q202,Sheet5!$A$1:$E$3,5,FALSE)</f>
        <v>1</v>
      </c>
    </row>
    <row r="203" spans="1:18" x14ac:dyDescent="0.25">
      <c r="A203" s="11" t="s">
        <v>461</v>
      </c>
      <c r="B203" s="11">
        <v>6.9390200000000002</v>
      </c>
      <c r="C203" s="11">
        <v>79.860529999999997</v>
      </c>
      <c r="D203" s="11" t="s">
        <v>490</v>
      </c>
      <c r="E203" s="12"/>
      <c r="G203" s="13"/>
      <c r="H203" s="13"/>
      <c r="K203" s="12" t="s">
        <v>44</v>
      </c>
      <c r="L203" s="22"/>
      <c r="M203" s="11" t="str">
        <f>VLOOKUP(Q203,Sheet5!$A$1:$B$3,2,FALSE)</f>
        <v>#A0A7D8</v>
      </c>
      <c r="N203" s="11" t="s">
        <v>89</v>
      </c>
      <c r="O203" s="11" t="s">
        <v>412</v>
      </c>
      <c r="P203" s="11"/>
      <c r="Q203" s="11" t="s">
        <v>446</v>
      </c>
      <c r="R203" s="11">
        <f>VLOOKUP(Q203,Sheet5!$A$1:$E$3,5,FALSE)</f>
        <v>1</v>
      </c>
    </row>
    <row r="204" spans="1:18" x14ac:dyDescent="0.25">
      <c r="A204" s="11" t="s">
        <v>462</v>
      </c>
      <c r="B204" s="11">
        <v>6.9390200000000002</v>
      </c>
      <c r="C204" s="11">
        <v>79.860529999999997</v>
      </c>
      <c r="D204" s="11" t="s">
        <v>487</v>
      </c>
      <c r="E204" s="12"/>
      <c r="G204" s="13"/>
      <c r="H204" s="13"/>
      <c r="K204" s="12" t="s">
        <v>44</v>
      </c>
      <c r="L204" s="22"/>
      <c r="M204" s="11" t="str">
        <f>VLOOKUP(Q204,Sheet5!$A$1:$B$3,2,FALSE)</f>
        <v>#A0A7D8</v>
      </c>
      <c r="N204" s="11" t="s">
        <v>89</v>
      </c>
      <c r="O204" s="11" t="s">
        <v>412</v>
      </c>
      <c r="P204" s="11"/>
      <c r="Q204" s="11" t="s">
        <v>446</v>
      </c>
      <c r="R204" s="11">
        <f>VLOOKUP(Q204,Sheet5!$A$1:$E$3,5,FALSE)</f>
        <v>1</v>
      </c>
    </row>
    <row r="205" spans="1:18" x14ac:dyDescent="0.25">
      <c r="A205" s="11" t="s">
        <v>463</v>
      </c>
      <c r="B205" s="11">
        <v>6.9390200000000002</v>
      </c>
      <c r="C205" s="11">
        <v>79.860529999999997</v>
      </c>
      <c r="D205" s="11" t="s">
        <v>488</v>
      </c>
      <c r="E205" s="12"/>
      <c r="G205" s="13"/>
      <c r="H205" s="13"/>
      <c r="K205" s="12" t="s">
        <v>44</v>
      </c>
      <c r="L205" s="22"/>
      <c r="M205" s="11" t="str">
        <f>VLOOKUP(Q205,Sheet5!$A$1:$B$3,2,FALSE)</f>
        <v>#A0A7D8</v>
      </c>
      <c r="N205" s="11" t="s">
        <v>89</v>
      </c>
      <c r="O205" s="11" t="s">
        <v>412</v>
      </c>
      <c r="P205" s="11"/>
      <c r="Q205" s="11" t="s">
        <v>446</v>
      </c>
      <c r="R205" s="11">
        <f>VLOOKUP(Q205,Sheet5!$A$1:$E$3,5,FALSE)</f>
        <v>1</v>
      </c>
    </row>
    <row r="206" spans="1:18" x14ac:dyDescent="0.25">
      <c r="A206" s="11" t="s">
        <v>464</v>
      </c>
      <c r="B206" s="11">
        <v>6.9390200000000002</v>
      </c>
      <c r="C206" s="11">
        <v>79.860529999999997</v>
      </c>
      <c r="D206" s="11" t="s">
        <v>489</v>
      </c>
      <c r="E206" s="12"/>
      <c r="G206" s="13"/>
      <c r="H206" s="13"/>
      <c r="K206" s="12" t="s">
        <v>44</v>
      </c>
      <c r="L206" s="22"/>
      <c r="M206" s="11" t="str">
        <f>VLOOKUP(Q206,Sheet5!$A$1:$B$3,2,FALSE)</f>
        <v>#A0A7D8</v>
      </c>
      <c r="N206" s="11" t="s">
        <v>89</v>
      </c>
      <c r="O206" s="11" t="s">
        <v>412</v>
      </c>
      <c r="P206" s="11"/>
      <c r="Q206" s="11" t="s">
        <v>446</v>
      </c>
      <c r="R206" s="11">
        <f>VLOOKUP(Q206,Sheet5!$A$1:$E$3,5,FALSE)</f>
        <v>1</v>
      </c>
    </row>
    <row r="207" spans="1:18" x14ac:dyDescent="0.25">
      <c r="A207" s="11" t="s">
        <v>465</v>
      </c>
      <c r="B207" s="11">
        <v>6.9390200000000002</v>
      </c>
      <c r="C207" s="11">
        <v>79.860529999999997</v>
      </c>
      <c r="D207" s="11" t="s">
        <v>490</v>
      </c>
      <c r="E207" s="12"/>
      <c r="G207" s="13"/>
      <c r="H207" s="13"/>
      <c r="K207" s="12" t="s">
        <v>44</v>
      </c>
      <c r="L207" s="22"/>
      <c r="M207" s="11" t="str">
        <f>VLOOKUP(Q207,Sheet5!$A$1:$B$3,2,FALSE)</f>
        <v>#A0A7D8</v>
      </c>
      <c r="N207" s="11" t="s">
        <v>89</v>
      </c>
      <c r="O207" s="11" t="s">
        <v>412</v>
      </c>
      <c r="P207" s="11"/>
      <c r="Q207" s="11" t="s">
        <v>446</v>
      </c>
      <c r="R207" s="11">
        <f>VLOOKUP(Q207,Sheet5!$A$1:$E$3,5,FALSE)</f>
        <v>1</v>
      </c>
    </row>
    <row r="208" spans="1:18" x14ac:dyDescent="0.25">
      <c r="A208" s="11" t="s">
        <v>466</v>
      </c>
      <c r="B208" s="11">
        <v>6.9390200000000002</v>
      </c>
      <c r="C208" s="11">
        <v>79.860529999999997</v>
      </c>
      <c r="D208" s="11" t="s">
        <v>487</v>
      </c>
      <c r="E208" s="12"/>
      <c r="G208" s="13"/>
      <c r="H208" s="13"/>
      <c r="K208" s="12" t="s">
        <v>44</v>
      </c>
      <c r="L208" s="22"/>
      <c r="M208" s="11" t="str">
        <f>VLOOKUP(Q208,Sheet5!$A$1:$B$3,2,FALSE)</f>
        <v>#A0A7D8</v>
      </c>
      <c r="N208" s="11" t="s">
        <v>89</v>
      </c>
      <c r="O208" s="11" t="s">
        <v>412</v>
      </c>
      <c r="P208" s="11"/>
      <c r="Q208" s="11" t="s">
        <v>446</v>
      </c>
      <c r="R208" s="11">
        <f>VLOOKUP(Q208,Sheet5!$A$1:$E$3,5,FALSE)</f>
        <v>1</v>
      </c>
    </row>
    <row r="209" spans="1:18" x14ac:dyDescent="0.25">
      <c r="A209" s="11" t="s">
        <v>425</v>
      </c>
      <c r="B209" s="11">
        <v>6.9390400000000003</v>
      </c>
      <c r="C209" s="11">
        <v>79.860600000000005</v>
      </c>
      <c r="D209" s="11" t="s">
        <v>488</v>
      </c>
      <c r="E209" s="12"/>
      <c r="G209" s="13"/>
      <c r="H209" s="13"/>
      <c r="K209" s="12" t="s">
        <v>44</v>
      </c>
      <c r="L209" s="22"/>
      <c r="M209" s="11" t="str">
        <f>VLOOKUP(Q209,Sheet5!$A$1:$B$3,2,FALSE)</f>
        <v>#A0A7D8</v>
      </c>
      <c r="N209" s="11" t="s">
        <v>89</v>
      </c>
      <c r="O209" s="11" t="s">
        <v>412</v>
      </c>
      <c r="P209" s="11"/>
      <c r="Q209" s="11" t="s">
        <v>446</v>
      </c>
      <c r="R209" s="11">
        <f>VLOOKUP(Q209,Sheet5!$A$1:$E$3,5,FALSE)</f>
        <v>1</v>
      </c>
    </row>
    <row r="210" spans="1:18" x14ac:dyDescent="0.25">
      <c r="A210" s="11" t="s">
        <v>467</v>
      </c>
      <c r="B210" s="11">
        <v>6.9390200000000002</v>
      </c>
      <c r="C210" s="11">
        <v>79.860529999999997</v>
      </c>
      <c r="D210" s="11" t="s">
        <v>489</v>
      </c>
      <c r="E210" s="12"/>
      <c r="G210" s="13"/>
      <c r="H210" s="13"/>
      <c r="K210" s="12" t="s">
        <v>44</v>
      </c>
      <c r="L210" s="22"/>
      <c r="M210" s="11" t="str">
        <f>VLOOKUP(Q210,Sheet5!$A$1:$B$3,2,FALSE)</f>
        <v>#A0A7D8</v>
      </c>
      <c r="N210" s="11" t="s">
        <v>89</v>
      </c>
      <c r="O210" s="11" t="s">
        <v>412</v>
      </c>
      <c r="P210" s="11"/>
      <c r="Q210" s="11" t="s">
        <v>446</v>
      </c>
      <c r="R210" s="11">
        <f>VLOOKUP(Q210,Sheet5!$A$1:$E$3,5,FALSE)</f>
        <v>1</v>
      </c>
    </row>
    <row r="211" spans="1:18" x14ac:dyDescent="0.25">
      <c r="A211" s="11" t="s">
        <v>468</v>
      </c>
      <c r="B211" s="11">
        <v>6.9390200000000002</v>
      </c>
      <c r="C211" s="11">
        <v>79.860529999999997</v>
      </c>
      <c r="D211" s="11" t="s">
        <v>490</v>
      </c>
      <c r="E211" s="12"/>
      <c r="G211" s="13"/>
      <c r="H211" s="13"/>
      <c r="K211" s="12" t="s">
        <v>44</v>
      </c>
      <c r="L211" s="22"/>
      <c r="M211" s="11" t="str">
        <f>VLOOKUP(Q211,Sheet5!$A$1:$B$3,2,FALSE)</f>
        <v>#A0A7D8</v>
      </c>
      <c r="N211" s="11" t="s">
        <v>89</v>
      </c>
      <c r="O211" s="11" t="s">
        <v>412</v>
      </c>
      <c r="P211" s="11"/>
      <c r="Q211" s="11" t="s">
        <v>446</v>
      </c>
      <c r="R211" s="11">
        <f>VLOOKUP(Q211,Sheet5!$A$1:$E$3,5,FALSE)</f>
        <v>1</v>
      </c>
    </row>
    <row r="212" spans="1:18" x14ac:dyDescent="0.25">
      <c r="A212" s="11" t="s">
        <v>469</v>
      </c>
      <c r="B212" s="11">
        <v>6.9390200000000002</v>
      </c>
      <c r="C212" s="11">
        <v>79.860529999999997</v>
      </c>
      <c r="D212" s="11" t="s">
        <v>487</v>
      </c>
      <c r="E212" s="12"/>
      <c r="G212" s="13"/>
      <c r="H212" s="13"/>
      <c r="K212" s="12" t="s">
        <v>44</v>
      </c>
      <c r="L212" s="22"/>
      <c r="M212" s="11" t="str">
        <f>VLOOKUP(Q212,Sheet5!$A$1:$B$3,2,FALSE)</f>
        <v>#A0A7D8</v>
      </c>
      <c r="N212" s="11" t="s">
        <v>89</v>
      </c>
      <c r="O212" s="11" t="s">
        <v>412</v>
      </c>
      <c r="P212" s="11"/>
      <c r="Q212" s="11" t="s">
        <v>446</v>
      </c>
      <c r="R212" s="11">
        <f>VLOOKUP(Q212,Sheet5!$A$1:$E$3,5,FALSE)</f>
        <v>1</v>
      </c>
    </row>
    <row r="213" spans="1:18" x14ac:dyDescent="0.25">
      <c r="A213" s="11" t="s">
        <v>470</v>
      </c>
      <c r="B213" s="11">
        <v>6.9390200000000002</v>
      </c>
      <c r="C213" s="11">
        <v>79.860529999999997</v>
      </c>
      <c r="D213" s="11" t="s">
        <v>488</v>
      </c>
      <c r="E213" s="12"/>
      <c r="G213" s="13"/>
      <c r="H213" s="13"/>
      <c r="K213" s="12" t="s">
        <v>44</v>
      </c>
      <c r="L213" s="22"/>
      <c r="M213" s="11" t="str">
        <f>VLOOKUP(Q213,Sheet5!$A$1:$B$3,2,FALSE)</f>
        <v>#A0A7D8</v>
      </c>
      <c r="N213" s="11" t="s">
        <v>89</v>
      </c>
      <c r="O213" s="11" t="s">
        <v>412</v>
      </c>
      <c r="P213" s="11"/>
      <c r="Q213" s="11" t="s">
        <v>446</v>
      </c>
      <c r="R213" s="11">
        <f>VLOOKUP(Q213,Sheet5!$A$1:$E$3,5,FALSE)</f>
        <v>1</v>
      </c>
    </row>
    <row r="214" spans="1:18" x14ac:dyDescent="0.25">
      <c r="A214" s="11" t="s">
        <v>471</v>
      </c>
      <c r="B214" s="11">
        <v>6.9390200000000002</v>
      </c>
      <c r="C214" s="11">
        <v>79.860529999999997</v>
      </c>
      <c r="D214" s="11" t="s">
        <v>489</v>
      </c>
      <c r="E214" s="12"/>
      <c r="G214" s="13"/>
      <c r="H214" s="13"/>
      <c r="K214" s="12" t="s">
        <v>44</v>
      </c>
      <c r="L214" s="22"/>
      <c r="M214" s="11" t="str">
        <f>VLOOKUP(Q214,Sheet5!$A$1:$B$3,2,FALSE)</f>
        <v>#A0A7D8</v>
      </c>
      <c r="N214" s="11" t="s">
        <v>89</v>
      </c>
      <c r="O214" s="11" t="s">
        <v>412</v>
      </c>
      <c r="P214" s="11"/>
      <c r="Q214" s="11" t="s">
        <v>446</v>
      </c>
      <c r="R214" s="11">
        <f>VLOOKUP(Q214,Sheet5!$A$1:$E$3,5,FALSE)</f>
        <v>1</v>
      </c>
    </row>
    <row r="215" spans="1:18" x14ac:dyDescent="0.25">
      <c r="A215" s="11" t="s">
        <v>472</v>
      </c>
      <c r="B215" s="11">
        <v>6.9390200000000002</v>
      </c>
      <c r="C215" s="11">
        <v>79.860529999999997</v>
      </c>
      <c r="D215" s="11" t="s">
        <v>490</v>
      </c>
      <c r="E215" s="12"/>
      <c r="G215" s="13"/>
      <c r="H215" s="13"/>
      <c r="K215" s="12" t="s">
        <v>44</v>
      </c>
      <c r="L215" s="22"/>
      <c r="M215" s="11" t="str">
        <f>VLOOKUP(Q215,Sheet5!$A$1:$B$3,2,FALSE)</f>
        <v>#A0A7D8</v>
      </c>
      <c r="N215" s="11" t="s">
        <v>89</v>
      </c>
      <c r="O215" s="11" t="s">
        <v>412</v>
      </c>
      <c r="P215" s="11"/>
      <c r="Q215" s="11" t="s">
        <v>446</v>
      </c>
      <c r="R215" s="11">
        <f>VLOOKUP(Q215,Sheet5!$A$1:$E$3,5,FALSE)</f>
        <v>1</v>
      </c>
    </row>
    <row r="216" spans="1:18" x14ac:dyDescent="0.25">
      <c r="A216" s="11" t="s">
        <v>473</v>
      </c>
      <c r="B216" s="11">
        <v>6.9390200000000002</v>
      </c>
      <c r="C216" s="11">
        <v>79.860529999999997</v>
      </c>
      <c r="D216" s="11" t="s">
        <v>487</v>
      </c>
      <c r="E216" s="12"/>
      <c r="G216" s="13"/>
      <c r="H216" s="13"/>
      <c r="K216" s="12" t="s">
        <v>44</v>
      </c>
      <c r="L216" s="22"/>
      <c r="M216" s="11" t="str">
        <f>VLOOKUP(Q216,Sheet5!$A$1:$B$3,2,FALSE)</f>
        <v>#A0A7D8</v>
      </c>
      <c r="N216" s="11" t="s">
        <v>89</v>
      </c>
      <c r="O216" s="11" t="s">
        <v>412</v>
      </c>
      <c r="P216" s="11"/>
      <c r="Q216" s="11" t="s">
        <v>446</v>
      </c>
      <c r="R216" s="11">
        <f>VLOOKUP(Q216,Sheet5!$A$1:$E$3,5,FALSE)</f>
        <v>1</v>
      </c>
    </row>
    <row r="217" spans="1:18" x14ac:dyDescent="0.25">
      <c r="A217" s="11" t="s">
        <v>474</v>
      </c>
      <c r="B217" s="11">
        <v>6.9390200000000002</v>
      </c>
      <c r="C217" s="11">
        <v>79.860529999999997</v>
      </c>
      <c r="D217" s="11" t="s">
        <v>488</v>
      </c>
      <c r="E217" s="12"/>
      <c r="G217" s="13"/>
      <c r="H217" s="13"/>
      <c r="K217" s="12" t="s">
        <v>44</v>
      </c>
      <c r="L217" s="22"/>
      <c r="M217" s="11" t="str">
        <f>VLOOKUP(Q217,Sheet5!$A$1:$B$3,2,FALSE)</f>
        <v>#A0A7D8</v>
      </c>
      <c r="N217" s="11" t="s">
        <v>89</v>
      </c>
      <c r="O217" s="11" t="s">
        <v>412</v>
      </c>
      <c r="P217" s="11"/>
      <c r="Q217" s="11" t="s">
        <v>446</v>
      </c>
      <c r="R217" s="11">
        <f>VLOOKUP(Q217,Sheet5!$A$1:$E$3,5,FALSE)</f>
        <v>1</v>
      </c>
    </row>
    <row r="218" spans="1:18" x14ac:dyDescent="0.25">
      <c r="A218" s="11" t="s">
        <v>475</v>
      </c>
      <c r="B218" s="11">
        <v>6.9390200000000002</v>
      </c>
      <c r="C218" s="11">
        <v>79.860529999999997</v>
      </c>
      <c r="D218" s="11" t="s">
        <v>489</v>
      </c>
      <c r="E218" s="12"/>
      <c r="G218" s="13"/>
      <c r="H218" s="13"/>
      <c r="K218" s="12" t="s">
        <v>44</v>
      </c>
      <c r="L218" s="22"/>
      <c r="M218" s="11" t="str">
        <f>VLOOKUP(Q218,Sheet5!$A$1:$B$3,2,FALSE)</f>
        <v>#A0A7D8</v>
      </c>
      <c r="N218" s="11" t="s">
        <v>89</v>
      </c>
      <c r="O218" s="11" t="s">
        <v>412</v>
      </c>
      <c r="P218" s="11"/>
      <c r="Q218" s="11" t="s">
        <v>446</v>
      </c>
      <c r="R218" s="11">
        <f>VLOOKUP(Q218,Sheet5!$A$1:$E$3,5,FALSE)</f>
        <v>1</v>
      </c>
    </row>
    <row r="219" spans="1:18" x14ac:dyDescent="0.25">
      <c r="A219" s="11" t="s">
        <v>476</v>
      </c>
      <c r="B219" s="11">
        <v>6.9390200000000002</v>
      </c>
      <c r="C219" s="11">
        <v>79.860529999999997</v>
      </c>
      <c r="D219" s="11" t="s">
        <v>490</v>
      </c>
      <c r="E219" s="12"/>
      <c r="G219" s="13"/>
      <c r="H219" s="13"/>
      <c r="K219" s="12" t="s">
        <v>44</v>
      </c>
      <c r="L219" s="22"/>
      <c r="M219" s="11" t="str">
        <f>VLOOKUP(Q219,Sheet5!$A$1:$B$3,2,FALSE)</f>
        <v>#A0A7D8</v>
      </c>
      <c r="N219" s="11" t="s">
        <v>89</v>
      </c>
      <c r="O219" s="11" t="s">
        <v>412</v>
      </c>
      <c r="P219" s="11"/>
      <c r="Q219" s="11" t="s">
        <v>446</v>
      </c>
      <c r="R219" s="11">
        <f>VLOOKUP(Q219,Sheet5!$A$1:$E$3,5,FALSE)</f>
        <v>1</v>
      </c>
    </row>
    <row r="220" spans="1:18" x14ac:dyDescent="0.25">
      <c r="A220" s="11" t="s">
        <v>424</v>
      </c>
      <c r="B220" s="11">
        <v>6.9390400000000003</v>
      </c>
      <c r="C220" s="11">
        <v>79.860600000000005</v>
      </c>
      <c r="D220" s="11" t="s">
        <v>487</v>
      </c>
      <c r="E220" s="12"/>
      <c r="G220" s="13"/>
      <c r="H220" s="13"/>
      <c r="K220" s="12" t="s">
        <v>44</v>
      </c>
      <c r="L220" s="22"/>
      <c r="M220" s="11" t="str">
        <f>VLOOKUP(Q220,Sheet5!$A$1:$B$3,2,FALSE)</f>
        <v>#A0A7D8</v>
      </c>
      <c r="N220" s="11" t="s">
        <v>89</v>
      </c>
      <c r="O220" s="11" t="s">
        <v>412</v>
      </c>
      <c r="P220" s="11"/>
      <c r="Q220" s="11" t="s">
        <v>446</v>
      </c>
      <c r="R220" s="11">
        <f>VLOOKUP(Q220,Sheet5!$A$1:$E$3,5,FALSE)</f>
        <v>1</v>
      </c>
    </row>
    <row r="221" spans="1:18" x14ac:dyDescent="0.25">
      <c r="A221" s="11" t="s">
        <v>477</v>
      </c>
      <c r="B221" s="11">
        <v>6.9390200000000002</v>
      </c>
      <c r="C221" s="11">
        <v>79.860529999999997</v>
      </c>
      <c r="D221" s="11" t="s">
        <v>488</v>
      </c>
      <c r="E221" s="12"/>
      <c r="G221" s="13"/>
      <c r="H221" s="13"/>
      <c r="K221" s="12" t="s">
        <v>44</v>
      </c>
      <c r="L221" s="22"/>
      <c r="M221" s="11" t="str">
        <f>VLOOKUP(Q221,Sheet5!$A$1:$B$3,2,FALSE)</f>
        <v>#A0A7D8</v>
      </c>
      <c r="N221" s="11" t="s">
        <v>89</v>
      </c>
      <c r="O221" s="11" t="s">
        <v>412</v>
      </c>
      <c r="P221" s="11"/>
      <c r="Q221" s="11" t="s">
        <v>446</v>
      </c>
      <c r="R221" s="11">
        <f>VLOOKUP(Q221,Sheet5!$A$1:$E$3,5,FALSE)</f>
        <v>1</v>
      </c>
    </row>
    <row r="222" spans="1:18" x14ac:dyDescent="0.25">
      <c r="A222" s="11" t="s">
        <v>478</v>
      </c>
      <c r="B222" s="11">
        <v>6.9390200000000002</v>
      </c>
      <c r="C222" s="11">
        <v>79.860529999999997</v>
      </c>
      <c r="D222" s="11" t="s">
        <v>489</v>
      </c>
      <c r="E222" s="12"/>
      <c r="G222" s="13"/>
      <c r="H222" s="13"/>
      <c r="K222" s="12" t="s">
        <v>44</v>
      </c>
      <c r="L222" s="22"/>
      <c r="M222" s="11" t="str">
        <f>VLOOKUP(Q222,Sheet5!$A$1:$B$3,2,FALSE)</f>
        <v>#A0A7D8</v>
      </c>
      <c r="N222" s="11" t="s">
        <v>89</v>
      </c>
      <c r="O222" s="11" t="s">
        <v>412</v>
      </c>
      <c r="P222" s="11"/>
      <c r="Q222" s="11" t="s">
        <v>446</v>
      </c>
      <c r="R222" s="11">
        <f>VLOOKUP(Q222,Sheet5!$A$1:$E$3,5,FALSE)</f>
        <v>1</v>
      </c>
    </row>
    <row r="223" spans="1:18" x14ac:dyDescent="0.25">
      <c r="A223" s="11" t="s">
        <v>479</v>
      </c>
      <c r="B223" s="11">
        <v>6.9390200000000002</v>
      </c>
      <c r="C223" s="11">
        <v>79.860529999999997</v>
      </c>
      <c r="D223" s="11" t="s">
        <v>490</v>
      </c>
      <c r="E223" s="12"/>
      <c r="G223" s="13"/>
      <c r="H223" s="13"/>
      <c r="K223" s="12" t="s">
        <v>44</v>
      </c>
      <c r="L223" s="22"/>
      <c r="M223" s="11" t="str">
        <f>VLOOKUP(Q223,Sheet5!$A$1:$B$3,2,FALSE)</f>
        <v>#A0A7D8</v>
      </c>
      <c r="N223" s="11" t="s">
        <v>89</v>
      </c>
      <c r="O223" s="11" t="s">
        <v>412</v>
      </c>
      <c r="P223" s="11"/>
      <c r="Q223" s="11" t="s">
        <v>446</v>
      </c>
      <c r="R223" s="11">
        <f>VLOOKUP(Q223,Sheet5!$A$1:$E$3,5,FALSE)</f>
        <v>1</v>
      </c>
    </row>
    <row r="224" spans="1:18" x14ac:dyDescent="0.25">
      <c r="A224" s="11" t="s">
        <v>484</v>
      </c>
      <c r="B224" s="11">
        <v>6.9390200000000002</v>
      </c>
      <c r="C224" s="11">
        <v>79.860529999999997</v>
      </c>
      <c r="D224" s="11" t="s">
        <v>487</v>
      </c>
      <c r="E224" s="12"/>
      <c r="G224" s="13"/>
      <c r="H224" s="13"/>
      <c r="K224" s="12" t="s">
        <v>44</v>
      </c>
      <c r="L224" s="22"/>
      <c r="M224" s="11" t="str">
        <f>VLOOKUP(Q224,Sheet5!$A$1:$B$3,2,FALSE)</f>
        <v>#A0A7D8</v>
      </c>
      <c r="N224" s="11" t="s">
        <v>89</v>
      </c>
      <c r="O224" s="11" t="s">
        <v>412</v>
      </c>
      <c r="P224" s="11"/>
      <c r="Q224" s="11" t="s">
        <v>446</v>
      </c>
      <c r="R224" s="11">
        <f>VLOOKUP(Q224,Sheet5!$A$1:$E$3,5,FALSE)</f>
        <v>1</v>
      </c>
    </row>
    <row r="225" spans="1:18" x14ac:dyDescent="0.25">
      <c r="A225" s="11" t="s">
        <v>485</v>
      </c>
      <c r="B225" s="11">
        <v>6.9390200000000002</v>
      </c>
      <c r="C225" s="11">
        <v>79.860529999999997</v>
      </c>
      <c r="D225" s="11" t="s">
        <v>488</v>
      </c>
      <c r="E225" s="12"/>
      <c r="G225" s="13"/>
      <c r="H225" s="13"/>
      <c r="K225" s="12" t="s">
        <v>44</v>
      </c>
      <c r="L225" s="22"/>
      <c r="M225" s="11" t="str">
        <f>VLOOKUP(Q225,Sheet5!$A$1:$B$3,2,FALSE)</f>
        <v>#A0A7D8</v>
      </c>
      <c r="N225" s="11" t="s">
        <v>89</v>
      </c>
      <c r="O225" s="11" t="s">
        <v>412</v>
      </c>
      <c r="P225" s="11"/>
      <c r="Q225" s="11" t="s">
        <v>446</v>
      </c>
      <c r="R225" s="11">
        <f>VLOOKUP(Q225,Sheet5!$A$1:$E$3,5,FALSE)</f>
        <v>1</v>
      </c>
    </row>
    <row r="226" spans="1:18" x14ac:dyDescent="0.25">
      <c r="A226" s="11" t="s">
        <v>423</v>
      </c>
      <c r="B226" s="11">
        <v>6.9390299999999998</v>
      </c>
      <c r="C226" s="11">
        <v>79.860590000000002</v>
      </c>
      <c r="D226" s="11" t="s">
        <v>489</v>
      </c>
      <c r="E226" s="12"/>
      <c r="G226" s="13"/>
      <c r="H226" s="13"/>
      <c r="K226" s="12" t="s">
        <v>44</v>
      </c>
      <c r="L226" s="22"/>
      <c r="M226" s="11" t="str">
        <f>VLOOKUP(Q226,Sheet5!$A$1:$B$3,2,FALSE)</f>
        <v>#A0A7D8</v>
      </c>
      <c r="N226" s="11" t="s">
        <v>89</v>
      </c>
      <c r="O226" s="11" t="s">
        <v>412</v>
      </c>
      <c r="P226" s="11"/>
      <c r="Q226" s="11" t="s">
        <v>446</v>
      </c>
      <c r="R226" s="11">
        <f>VLOOKUP(Q226,Sheet5!$A$1:$E$3,5,FALSE)</f>
        <v>1</v>
      </c>
    </row>
    <row r="227" spans="1:18" x14ac:dyDescent="0.25">
      <c r="A227" s="11" t="s">
        <v>422</v>
      </c>
      <c r="B227" s="11">
        <v>6.9390299999999998</v>
      </c>
      <c r="C227" s="11">
        <v>79.860590000000002</v>
      </c>
      <c r="D227" s="11" t="s">
        <v>490</v>
      </c>
      <c r="E227" s="12"/>
      <c r="G227" s="13"/>
      <c r="H227" s="13"/>
      <c r="K227" s="12" t="s">
        <v>44</v>
      </c>
      <c r="L227" s="22"/>
      <c r="M227" s="11" t="str">
        <f>VLOOKUP(Q227,Sheet5!$A$1:$B$3,2,FALSE)</f>
        <v>#A0A7D8</v>
      </c>
      <c r="N227" s="11" t="s">
        <v>89</v>
      </c>
      <c r="O227" s="11" t="s">
        <v>412</v>
      </c>
      <c r="P227" s="11"/>
      <c r="Q227" s="11" t="s">
        <v>446</v>
      </c>
      <c r="R227" s="11">
        <f>VLOOKUP(Q227,Sheet5!$A$1:$E$3,5,FALSE)</f>
        <v>1</v>
      </c>
    </row>
    <row r="228" spans="1:18" x14ac:dyDescent="0.25">
      <c r="A228" s="11" t="s">
        <v>421</v>
      </c>
      <c r="B228" s="11">
        <v>6.9390499999999999</v>
      </c>
      <c r="C228" s="11">
        <v>79.860590000000002</v>
      </c>
      <c r="D228" s="11" t="s">
        <v>487</v>
      </c>
      <c r="E228" s="12"/>
      <c r="G228" s="13"/>
      <c r="H228" s="13"/>
      <c r="K228" s="12" t="s">
        <v>44</v>
      </c>
      <c r="L228" s="22"/>
      <c r="M228" s="11" t="str">
        <f>VLOOKUP(Q228,Sheet5!$A$1:$B$3,2,FALSE)</f>
        <v>#A0A7D8</v>
      </c>
      <c r="N228" s="11" t="s">
        <v>89</v>
      </c>
      <c r="O228" s="11" t="s">
        <v>412</v>
      </c>
      <c r="P228" s="11"/>
      <c r="Q228" s="11" t="s">
        <v>446</v>
      </c>
      <c r="R228" s="11">
        <f>VLOOKUP(Q228,Sheet5!$A$1:$E$3,5,FALSE)</f>
        <v>1</v>
      </c>
    </row>
    <row r="229" spans="1:18" x14ac:dyDescent="0.25">
      <c r="A229" s="11" t="s">
        <v>420</v>
      </c>
      <c r="B229" s="11">
        <v>6.9390499999999999</v>
      </c>
      <c r="C229" s="11">
        <v>79.860590000000002</v>
      </c>
      <c r="D229" s="11" t="s">
        <v>488</v>
      </c>
      <c r="E229" s="12"/>
      <c r="G229" s="13"/>
      <c r="H229" s="13"/>
      <c r="K229" s="12" t="s">
        <v>44</v>
      </c>
      <c r="L229" s="22"/>
      <c r="M229" s="11" t="str">
        <f>VLOOKUP(Q229,Sheet5!$A$1:$B$3,2,FALSE)</f>
        <v>#A0A7D8</v>
      </c>
      <c r="N229" s="11" t="s">
        <v>89</v>
      </c>
      <c r="O229" s="11" t="s">
        <v>412</v>
      </c>
      <c r="P229" s="11"/>
      <c r="Q229" s="11" t="s">
        <v>446</v>
      </c>
      <c r="R229" s="11">
        <f>VLOOKUP(Q229,Sheet5!$A$1:$E$3,5,FALSE)</f>
        <v>1</v>
      </c>
    </row>
    <row r="230" spans="1:18" x14ac:dyDescent="0.25">
      <c r="A230" s="11" t="s">
        <v>419</v>
      </c>
      <c r="B230" s="11">
        <v>6.9390099999999997</v>
      </c>
      <c r="C230" s="11">
        <v>79.860510000000005</v>
      </c>
      <c r="D230" s="11" t="s">
        <v>489</v>
      </c>
      <c r="E230" s="12"/>
      <c r="G230" s="13"/>
      <c r="H230" s="13"/>
      <c r="K230" s="12" t="s">
        <v>44</v>
      </c>
      <c r="L230" s="22"/>
      <c r="M230" s="11" t="str">
        <f>VLOOKUP(Q230,Sheet5!$A$1:$B$3,2,FALSE)</f>
        <v>#A0A7D8</v>
      </c>
      <c r="N230" s="11" t="s">
        <v>89</v>
      </c>
      <c r="O230" s="11" t="s">
        <v>412</v>
      </c>
      <c r="P230" s="11"/>
      <c r="Q230" s="11" t="s">
        <v>446</v>
      </c>
      <c r="R230" s="11">
        <f>VLOOKUP(Q230,Sheet5!$A$1:$E$3,5,FALSE)</f>
        <v>1</v>
      </c>
    </row>
    <row r="231" spans="1:18" x14ac:dyDescent="0.25">
      <c r="A231" s="11" t="s">
        <v>271</v>
      </c>
      <c r="B231" s="11">
        <v>6.9286000000000003</v>
      </c>
      <c r="C231" s="11">
        <v>79.862269999999995</v>
      </c>
      <c r="D231" s="11" t="s">
        <v>490</v>
      </c>
      <c r="E231" s="12"/>
      <c r="G231" s="13"/>
      <c r="H231" s="13"/>
      <c r="K231" s="12" t="s">
        <v>44</v>
      </c>
      <c r="L231" s="22"/>
      <c r="M231" s="11" t="str">
        <f>VLOOKUP(Q231,Sheet5!$A$1:$B$3,2,FALSE)</f>
        <v>#8db600</v>
      </c>
      <c r="N231" s="11" t="s">
        <v>352</v>
      </c>
      <c r="O231" s="11" t="s">
        <v>412</v>
      </c>
      <c r="P231" s="11"/>
      <c r="Q231" s="11" t="s">
        <v>357</v>
      </c>
      <c r="R231" s="11">
        <f>VLOOKUP(Q231,Sheet5!$A$1:$E$3,5,FALSE)</f>
        <v>2</v>
      </c>
    </row>
    <row r="232" spans="1:18" x14ac:dyDescent="0.25">
      <c r="A232" s="11" t="s">
        <v>361</v>
      </c>
      <c r="B232" s="11">
        <v>7.9820599999999997</v>
      </c>
      <c r="C232" s="11">
        <v>79.832809999999995</v>
      </c>
      <c r="D232" s="11" t="s">
        <v>487</v>
      </c>
      <c r="E232" s="12"/>
      <c r="G232" s="13"/>
      <c r="H232" s="13"/>
      <c r="K232" s="12" t="s">
        <v>40</v>
      </c>
      <c r="L232" s="22"/>
      <c r="M232" s="11" t="str">
        <f>VLOOKUP(Q232,Sheet5!$A$1:$B$3,2,FALSE)</f>
        <v>#A0A7D8</v>
      </c>
      <c r="N232" s="11" t="s">
        <v>347</v>
      </c>
      <c r="O232" s="11" t="s">
        <v>412</v>
      </c>
      <c r="P232" s="11"/>
      <c r="Q232" s="11" t="s">
        <v>446</v>
      </c>
      <c r="R232" s="11">
        <f>VLOOKUP(Q232,Sheet5!$A$1:$E$3,5,FALSE)</f>
        <v>1</v>
      </c>
    </row>
    <row r="233" spans="1:18" x14ac:dyDescent="0.25">
      <c r="A233" s="11" t="s">
        <v>272</v>
      </c>
      <c r="B233" s="11">
        <v>7.3219200000000004</v>
      </c>
      <c r="C233" s="11">
        <v>80.623739999999998</v>
      </c>
      <c r="D233" s="11" t="s">
        <v>488</v>
      </c>
      <c r="E233" s="12"/>
      <c r="G233" s="13"/>
      <c r="H233" s="13"/>
      <c r="K233" s="12" t="s">
        <v>38</v>
      </c>
      <c r="L233" s="22"/>
      <c r="M233" s="11" t="str">
        <f>VLOOKUP(Q233,Sheet5!$A$1:$B$3,2,FALSE)</f>
        <v>#8db600</v>
      </c>
      <c r="N233" s="11" t="s">
        <v>94</v>
      </c>
      <c r="O233" s="11" t="s">
        <v>412</v>
      </c>
      <c r="P233" s="11"/>
      <c r="Q233" s="11" t="s">
        <v>357</v>
      </c>
      <c r="R233" s="11">
        <f>VLOOKUP(Q233,Sheet5!$A$1:$E$3,5,FALSE)</f>
        <v>2</v>
      </c>
    </row>
    <row r="234" spans="1:18" x14ac:dyDescent="0.25">
      <c r="A234" s="11" t="s">
        <v>273</v>
      </c>
      <c r="B234" s="11">
        <v>5.9634600000000004</v>
      </c>
      <c r="C234" s="11">
        <v>80.564239999999998</v>
      </c>
      <c r="D234" s="11" t="s">
        <v>489</v>
      </c>
      <c r="E234" s="12"/>
      <c r="G234" s="13"/>
      <c r="H234" s="13"/>
      <c r="K234" s="12" t="s">
        <v>402</v>
      </c>
      <c r="L234" s="22"/>
      <c r="M234" s="11" t="str">
        <f>VLOOKUP(Q234,Sheet5!$A$1:$B$3,2,FALSE)</f>
        <v>#8db600</v>
      </c>
      <c r="N234" s="11" t="s">
        <v>94</v>
      </c>
      <c r="O234" s="11" t="s">
        <v>412</v>
      </c>
      <c r="P234" s="11"/>
      <c r="Q234" s="11" t="s">
        <v>357</v>
      </c>
      <c r="R234" s="11">
        <f>VLOOKUP(Q234,Sheet5!$A$1:$E$3,5,FALSE)</f>
        <v>2</v>
      </c>
    </row>
    <row r="235" spans="1:18" x14ac:dyDescent="0.25">
      <c r="A235" s="11" t="s">
        <v>274</v>
      </c>
      <c r="B235" s="11">
        <v>6.8174999999999999</v>
      </c>
      <c r="C235" s="11">
        <v>79.867199999999997</v>
      </c>
      <c r="D235" s="11" t="s">
        <v>490</v>
      </c>
      <c r="E235" s="12"/>
      <c r="G235" s="13"/>
      <c r="H235" s="13"/>
      <c r="K235" s="12" t="s">
        <v>44</v>
      </c>
      <c r="L235" s="22"/>
      <c r="M235" s="11" t="str">
        <f>VLOOKUP(Q235,Sheet5!$A$1:$B$3,2,FALSE)</f>
        <v>#8db600</v>
      </c>
      <c r="N235" s="11" t="s">
        <v>88</v>
      </c>
      <c r="O235" s="11" t="s">
        <v>411</v>
      </c>
      <c r="P235" s="11"/>
      <c r="Q235" s="11" t="s">
        <v>357</v>
      </c>
      <c r="R235" s="11">
        <f>VLOOKUP(Q235,Sheet5!$A$1:$E$3,5,FALSE)</f>
        <v>2</v>
      </c>
    </row>
    <row r="236" spans="1:18" x14ac:dyDescent="0.25">
      <c r="A236" s="11" t="s">
        <v>275</v>
      </c>
      <c r="B236" s="11">
        <v>8.2814399999999999</v>
      </c>
      <c r="C236" s="11">
        <v>79.87867</v>
      </c>
      <c r="D236" s="11" t="s">
        <v>487</v>
      </c>
      <c r="E236" s="12"/>
      <c r="G236" s="13"/>
      <c r="H236" s="13"/>
      <c r="K236" s="12" t="s">
        <v>40</v>
      </c>
      <c r="L236" s="22"/>
      <c r="M236" s="11" t="str">
        <f>VLOOKUP(Q236,Sheet5!$A$1:$B$3,2,FALSE)</f>
        <v>#A0A7D8</v>
      </c>
      <c r="N236" s="11" t="s">
        <v>355</v>
      </c>
      <c r="O236" s="11" t="s">
        <v>412</v>
      </c>
      <c r="P236" s="11"/>
      <c r="Q236" s="11" t="s">
        <v>446</v>
      </c>
      <c r="R236" s="11">
        <f>VLOOKUP(Q236,Sheet5!$A$1:$E$3,5,FALSE)</f>
        <v>1</v>
      </c>
    </row>
    <row r="237" spans="1:18" x14ac:dyDescent="0.25">
      <c r="A237" s="11" t="s">
        <v>276</v>
      </c>
      <c r="B237" s="11">
        <v>8.0220800000000008</v>
      </c>
      <c r="C237" s="11">
        <v>79.837699999999998</v>
      </c>
      <c r="D237" s="11" t="s">
        <v>488</v>
      </c>
      <c r="E237" s="12"/>
      <c r="G237" s="13"/>
      <c r="H237" s="13"/>
      <c r="K237" s="12" t="s">
        <v>40</v>
      </c>
      <c r="L237" s="22"/>
      <c r="M237" s="11" t="str">
        <f>VLOOKUP(Q237,Sheet5!$A$1:$B$3,2,FALSE)</f>
        <v>#8db600</v>
      </c>
      <c r="N237" s="11" t="s">
        <v>355</v>
      </c>
      <c r="O237" s="11" t="s">
        <v>412</v>
      </c>
      <c r="P237" s="11"/>
      <c r="Q237" s="11" t="s">
        <v>357</v>
      </c>
      <c r="R237" s="11">
        <f>VLOOKUP(Q237,Sheet5!$A$1:$E$3,5,FALSE)</f>
        <v>2</v>
      </c>
    </row>
    <row r="238" spans="1:18" x14ac:dyDescent="0.25">
      <c r="A238" s="11" t="s">
        <v>277</v>
      </c>
      <c r="B238" s="11">
        <v>8.0233100000000004</v>
      </c>
      <c r="C238" s="11">
        <v>79.839119999999994</v>
      </c>
      <c r="D238" s="11" t="s">
        <v>489</v>
      </c>
      <c r="E238" s="12"/>
      <c r="G238" s="13"/>
      <c r="H238" s="13"/>
      <c r="K238" s="12" t="s">
        <v>40</v>
      </c>
      <c r="L238" s="22"/>
      <c r="M238" s="11" t="str">
        <f>VLOOKUP(Q238,Sheet5!$A$1:$B$3,2,FALSE)</f>
        <v>#8db600</v>
      </c>
      <c r="N238" s="11" t="s">
        <v>355</v>
      </c>
      <c r="O238" s="11" t="s">
        <v>412</v>
      </c>
      <c r="P238" s="11"/>
      <c r="Q238" s="11" t="s">
        <v>357</v>
      </c>
      <c r="R238" s="11">
        <f>VLOOKUP(Q238,Sheet5!$A$1:$E$3,5,FALSE)</f>
        <v>2</v>
      </c>
    </row>
    <row r="239" spans="1:18" x14ac:dyDescent="0.25">
      <c r="A239" s="11" t="s">
        <v>278</v>
      </c>
      <c r="B239" s="11">
        <v>8.0233100000000004</v>
      </c>
      <c r="C239" s="11">
        <v>79.839119999999994</v>
      </c>
      <c r="D239" s="11" t="s">
        <v>490</v>
      </c>
      <c r="E239" s="12"/>
      <c r="G239" s="13"/>
      <c r="H239" s="13"/>
      <c r="K239" s="12" t="s">
        <v>40</v>
      </c>
      <c r="L239" s="22"/>
      <c r="M239" s="11" t="str">
        <f>VLOOKUP(Q239,Sheet5!$A$1:$B$3,2,FALSE)</f>
        <v>#8db600</v>
      </c>
      <c r="N239" s="11" t="s">
        <v>355</v>
      </c>
      <c r="O239" s="11" t="s">
        <v>412</v>
      </c>
      <c r="P239" s="11"/>
      <c r="Q239" s="11" t="s">
        <v>357</v>
      </c>
      <c r="R239" s="11">
        <f>VLOOKUP(Q239,Sheet5!$A$1:$E$3,5,FALSE)</f>
        <v>2</v>
      </c>
    </row>
    <row r="240" spans="1:18" x14ac:dyDescent="0.25">
      <c r="A240" s="11" t="s">
        <v>279</v>
      </c>
      <c r="B240" s="11">
        <v>8.0233100000000004</v>
      </c>
      <c r="C240" s="11">
        <v>79.839119999999994</v>
      </c>
      <c r="D240" s="11" t="s">
        <v>487</v>
      </c>
      <c r="E240" s="12"/>
      <c r="G240" s="13"/>
      <c r="H240" s="13"/>
      <c r="K240" s="12" t="s">
        <v>40</v>
      </c>
      <c r="L240" s="22"/>
      <c r="M240" s="11" t="str">
        <f>VLOOKUP(Q240,Sheet5!$A$1:$B$3,2,FALSE)</f>
        <v>#8db600</v>
      </c>
      <c r="N240" s="11" t="s">
        <v>355</v>
      </c>
      <c r="O240" s="11" t="s">
        <v>412</v>
      </c>
      <c r="P240" s="11"/>
      <c r="Q240" s="11" t="s">
        <v>357</v>
      </c>
      <c r="R240" s="11">
        <f>VLOOKUP(Q240,Sheet5!$A$1:$E$3,5,FALSE)</f>
        <v>2</v>
      </c>
    </row>
    <row r="241" spans="1:18" x14ac:dyDescent="0.25">
      <c r="A241" s="11" t="s">
        <v>280</v>
      </c>
      <c r="B241" s="11">
        <v>8.2814399999999999</v>
      </c>
      <c r="C241" s="11">
        <v>79.87867</v>
      </c>
      <c r="D241" s="11" t="s">
        <v>488</v>
      </c>
      <c r="E241" s="12"/>
      <c r="G241" s="13"/>
      <c r="H241" s="13"/>
      <c r="K241" s="12" t="s">
        <v>40</v>
      </c>
      <c r="L241" s="22"/>
      <c r="M241" s="11" t="str">
        <f>VLOOKUP(Q241,Sheet5!$A$1:$B$3,2,FALSE)</f>
        <v>#8db600</v>
      </c>
      <c r="N241" s="11" t="s">
        <v>355</v>
      </c>
      <c r="O241" s="11" t="s">
        <v>411</v>
      </c>
      <c r="P241" s="11"/>
      <c r="Q241" s="11" t="s">
        <v>357</v>
      </c>
      <c r="R241" s="11">
        <f>VLOOKUP(Q241,Sheet5!$A$1:$E$3,5,FALSE)</f>
        <v>2</v>
      </c>
    </row>
    <row r="242" spans="1:18" x14ac:dyDescent="0.25">
      <c r="A242" s="11" t="s">
        <v>281</v>
      </c>
      <c r="B242" s="11">
        <v>8.0220599999999997</v>
      </c>
      <c r="C242" s="11">
        <v>79.837500000000006</v>
      </c>
      <c r="D242" s="11" t="s">
        <v>489</v>
      </c>
      <c r="E242" s="12"/>
      <c r="G242" s="13"/>
      <c r="H242" s="13"/>
      <c r="K242" s="12" t="s">
        <v>40</v>
      </c>
      <c r="L242" s="22"/>
      <c r="M242" s="11" t="str">
        <f>VLOOKUP(Q242,Sheet5!$A$1:$B$3,2,FALSE)</f>
        <v>#8db600</v>
      </c>
      <c r="N242" s="11" t="s">
        <v>355</v>
      </c>
      <c r="O242" s="11" t="s">
        <v>412</v>
      </c>
      <c r="P242" s="11"/>
      <c r="Q242" s="11" t="s">
        <v>357</v>
      </c>
      <c r="R242" s="11">
        <f>VLOOKUP(Q242,Sheet5!$A$1:$E$3,5,FALSE)</f>
        <v>2</v>
      </c>
    </row>
    <row r="243" spans="1:18" x14ac:dyDescent="0.25">
      <c r="A243" s="11" t="s">
        <v>282</v>
      </c>
      <c r="B243" s="11">
        <v>8.0233600000000003</v>
      </c>
      <c r="C243" s="11">
        <v>79.838989999999995</v>
      </c>
      <c r="D243" s="11" t="s">
        <v>490</v>
      </c>
      <c r="E243" s="12"/>
      <c r="G243" s="13"/>
      <c r="H243" s="13"/>
      <c r="K243" s="12" t="s">
        <v>40</v>
      </c>
      <c r="L243" s="22"/>
      <c r="M243" s="11" t="str">
        <f>VLOOKUP(Q243,Sheet5!$A$1:$B$3,2,FALSE)</f>
        <v>#8db600</v>
      </c>
      <c r="N243" s="11" t="s">
        <v>355</v>
      </c>
      <c r="O243" s="11" t="s">
        <v>411</v>
      </c>
      <c r="P243" s="11"/>
      <c r="Q243" s="11" t="s">
        <v>357</v>
      </c>
      <c r="R243" s="11">
        <f>VLOOKUP(Q243,Sheet5!$A$1:$E$3,5,FALSE)</f>
        <v>2</v>
      </c>
    </row>
    <row r="244" spans="1:18" x14ac:dyDescent="0.25">
      <c r="A244" s="11" t="s">
        <v>283</v>
      </c>
      <c r="B244" s="11">
        <v>8.0233100000000004</v>
      </c>
      <c r="C244" s="11">
        <v>79.839119999999994</v>
      </c>
      <c r="D244" s="11" t="s">
        <v>487</v>
      </c>
      <c r="E244" s="12"/>
      <c r="G244" s="13"/>
      <c r="H244" s="13"/>
      <c r="K244" s="12" t="s">
        <v>40</v>
      </c>
      <c r="L244" s="22"/>
      <c r="M244" s="11" t="str">
        <f>VLOOKUP(Q244,Sheet5!$A$1:$B$3,2,FALSE)</f>
        <v>#8db600</v>
      </c>
      <c r="N244" s="11" t="s">
        <v>355</v>
      </c>
      <c r="O244" s="11" t="s">
        <v>411</v>
      </c>
      <c r="P244" s="11"/>
      <c r="Q244" s="11" t="s">
        <v>357</v>
      </c>
      <c r="R244" s="11">
        <f>VLOOKUP(Q244,Sheet5!$A$1:$E$3,5,FALSE)</f>
        <v>2</v>
      </c>
    </row>
    <row r="245" spans="1:18" x14ac:dyDescent="0.25">
      <c r="A245" s="11" t="s">
        <v>284</v>
      </c>
      <c r="B245" s="11">
        <v>8.0233100000000004</v>
      </c>
      <c r="C245" s="11">
        <v>79.839119999999994</v>
      </c>
      <c r="D245" s="11" t="s">
        <v>487</v>
      </c>
      <c r="E245" s="12"/>
      <c r="G245" s="13"/>
      <c r="H245" s="13"/>
      <c r="K245" s="12" t="s">
        <v>40</v>
      </c>
      <c r="L245" s="22"/>
      <c r="M245" s="11" t="str">
        <f>VLOOKUP(Q245,Sheet5!$A$1:$B$3,2,FALSE)</f>
        <v>#8db600</v>
      </c>
      <c r="N245" s="11" t="s">
        <v>355</v>
      </c>
      <c r="O245" s="11" t="s">
        <v>411</v>
      </c>
      <c r="P245" s="11"/>
      <c r="Q245" s="11" t="s">
        <v>357</v>
      </c>
      <c r="R245" s="11">
        <f>VLOOKUP(Q245,Sheet5!$A$1:$E$3,5,FALSE)</f>
        <v>2</v>
      </c>
    </row>
    <row r="246" spans="1:18" x14ac:dyDescent="0.25">
      <c r="A246" s="11" t="s">
        <v>285</v>
      </c>
      <c r="B246" s="11">
        <v>8.2814599999999992</v>
      </c>
      <c r="C246" s="11">
        <v>79.878680000000003</v>
      </c>
      <c r="D246" s="11" t="s">
        <v>488</v>
      </c>
      <c r="K246" s="12" t="s">
        <v>40</v>
      </c>
      <c r="M246" s="11" t="str">
        <f>VLOOKUP(Q246,Sheet5!$A$1:$B$3,2,FALSE)</f>
        <v>#8db600</v>
      </c>
      <c r="N246" s="11" t="s">
        <v>355</v>
      </c>
      <c r="O246" s="11" t="s">
        <v>411</v>
      </c>
      <c r="Q246" s="11" t="s">
        <v>357</v>
      </c>
      <c r="R246" s="11">
        <f>VLOOKUP(Q246,Sheet5!$A$1:$E$3,5,FALSE)</f>
        <v>2</v>
      </c>
    </row>
    <row r="247" spans="1:18" x14ac:dyDescent="0.25">
      <c r="A247" s="11" t="s">
        <v>286</v>
      </c>
      <c r="B247" s="11">
        <v>8.0220599999999997</v>
      </c>
      <c r="C247" s="11">
        <v>79.837500000000006</v>
      </c>
      <c r="D247" s="11" t="s">
        <v>489</v>
      </c>
      <c r="K247" s="12" t="s">
        <v>40</v>
      </c>
      <c r="M247" s="11" t="str">
        <f>VLOOKUP(Q247,Sheet5!$A$1:$B$3,2,FALSE)</f>
        <v>#A0A7D8</v>
      </c>
      <c r="N247" s="11" t="s">
        <v>355</v>
      </c>
      <c r="O247" s="11" t="s">
        <v>412</v>
      </c>
      <c r="Q247" s="11" t="s">
        <v>446</v>
      </c>
      <c r="R247" s="11">
        <f>VLOOKUP(Q247,Sheet5!$A$1:$E$3,5,FALSE)</f>
        <v>1</v>
      </c>
    </row>
    <row r="248" spans="1:18" x14ac:dyDescent="0.25">
      <c r="A248" s="11" t="s">
        <v>287</v>
      </c>
      <c r="B248" s="11">
        <v>8.0220599999999997</v>
      </c>
      <c r="C248" s="11">
        <v>79.837500000000006</v>
      </c>
      <c r="D248" s="11" t="s">
        <v>490</v>
      </c>
      <c r="K248" s="12" t="s">
        <v>40</v>
      </c>
      <c r="M248" s="11" t="str">
        <f>VLOOKUP(Q248,Sheet5!$A$1:$B$3,2,FALSE)</f>
        <v>#8db600</v>
      </c>
      <c r="N248" s="11" t="s">
        <v>355</v>
      </c>
      <c r="O248" s="11" t="s">
        <v>412</v>
      </c>
      <c r="Q248" s="11" t="s">
        <v>357</v>
      </c>
      <c r="R248" s="11">
        <f>VLOOKUP(Q248,Sheet5!$A$1:$E$3,5,FALSE)</f>
        <v>2</v>
      </c>
    </row>
    <row r="249" spans="1:18" x14ac:dyDescent="0.25">
      <c r="A249" s="11" t="s">
        <v>288</v>
      </c>
      <c r="B249" s="11">
        <v>8.2814399999999999</v>
      </c>
      <c r="C249" s="11">
        <v>79.87867</v>
      </c>
      <c r="D249" s="11" t="s">
        <v>487</v>
      </c>
      <c r="K249" s="12" t="s">
        <v>40</v>
      </c>
      <c r="M249" s="11" t="str">
        <f>VLOOKUP(Q249,Sheet5!$A$1:$B$3,2,FALSE)</f>
        <v>#A0A7D8</v>
      </c>
      <c r="N249" s="11" t="s">
        <v>355</v>
      </c>
      <c r="O249" s="11" t="s">
        <v>412</v>
      </c>
      <c r="Q249" s="11" t="s">
        <v>446</v>
      </c>
      <c r="R249" s="11">
        <f>VLOOKUP(Q249,Sheet5!$A$1:$E$3,5,FALSE)</f>
        <v>1</v>
      </c>
    </row>
    <row r="250" spans="1:18" x14ac:dyDescent="0.25">
      <c r="A250" s="11" t="s">
        <v>289</v>
      </c>
      <c r="B250" s="11">
        <v>9.6590900000000008</v>
      </c>
      <c r="C250" s="11">
        <v>80.046719999999993</v>
      </c>
      <c r="D250" s="11" t="s">
        <v>488</v>
      </c>
      <c r="K250" s="12" t="s">
        <v>416</v>
      </c>
      <c r="M250" s="11" t="str">
        <f>VLOOKUP(Q250,Sheet5!$A$1:$B$3,2,FALSE)</f>
        <v>#8db600</v>
      </c>
      <c r="N250" s="11" t="s">
        <v>351</v>
      </c>
      <c r="O250" s="11" t="s">
        <v>412</v>
      </c>
      <c r="Q250" s="11" t="s">
        <v>357</v>
      </c>
      <c r="R250" s="11">
        <f>VLOOKUP(Q250,Sheet5!$A$1:$E$3,5,FALSE)</f>
        <v>2</v>
      </c>
    </row>
    <row r="251" spans="1:18" x14ac:dyDescent="0.25">
      <c r="A251" s="11" t="s">
        <v>290</v>
      </c>
      <c r="B251" s="11">
        <v>9.6591000000000005</v>
      </c>
      <c r="C251" s="11">
        <v>80.046729999999997</v>
      </c>
      <c r="D251" s="11" t="s">
        <v>489</v>
      </c>
      <c r="K251" s="12" t="s">
        <v>416</v>
      </c>
      <c r="M251" s="11" t="str">
        <f>VLOOKUP(Q251,Sheet5!$A$1:$B$3,2,FALSE)</f>
        <v>#A0A7D8</v>
      </c>
      <c r="N251" s="11" t="s">
        <v>351</v>
      </c>
      <c r="O251" s="11" t="s">
        <v>412</v>
      </c>
      <c r="Q251" s="11" t="s">
        <v>446</v>
      </c>
      <c r="R251" s="11">
        <f>VLOOKUP(Q251,Sheet5!$A$1:$E$3,5,FALSE)</f>
        <v>1</v>
      </c>
    </row>
    <row r="252" spans="1:18" x14ac:dyDescent="0.25">
      <c r="A252" s="11" t="s">
        <v>291</v>
      </c>
      <c r="B252" s="11">
        <v>9.6833200000000001</v>
      </c>
      <c r="C252" s="11">
        <v>80.021649999999994</v>
      </c>
      <c r="D252" s="11" t="s">
        <v>490</v>
      </c>
      <c r="K252" s="12" t="s">
        <v>416</v>
      </c>
      <c r="M252" s="11" t="str">
        <f>VLOOKUP(Q252,Sheet5!$A$1:$B$3,2,FALSE)</f>
        <v>#A0A7D8</v>
      </c>
      <c r="N252" s="11" t="s">
        <v>351</v>
      </c>
      <c r="O252" s="11" t="s">
        <v>412</v>
      </c>
      <c r="Q252" s="11" t="s">
        <v>446</v>
      </c>
      <c r="R252" s="11">
        <f>VLOOKUP(Q252,Sheet5!$A$1:$E$3,5,FALSE)</f>
        <v>1</v>
      </c>
    </row>
    <row r="253" spans="1:18" x14ac:dyDescent="0.25">
      <c r="A253" s="11" t="s">
        <v>292</v>
      </c>
      <c r="B253" s="11">
        <v>9.6608400000000003</v>
      </c>
      <c r="C253" s="11">
        <v>80.029039999999995</v>
      </c>
      <c r="D253" s="11" t="s">
        <v>487</v>
      </c>
      <c r="K253" s="12" t="s">
        <v>415</v>
      </c>
      <c r="M253" s="11" t="str">
        <f>VLOOKUP(Q253,Sheet5!$A$1:$B$3,2,FALSE)</f>
        <v>#A0A7D8</v>
      </c>
      <c r="N253" s="11" t="s">
        <v>351</v>
      </c>
      <c r="O253" s="11" t="s">
        <v>412</v>
      </c>
      <c r="Q253" s="11" t="s">
        <v>446</v>
      </c>
      <c r="R253" s="11">
        <f>VLOOKUP(Q253,Sheet5!$A$1:$E$3,5,FALSE)</f>
        <v>1</v>
      </c>
    </row>
    <row r="254" spans="1:18" x14ac:dyDescent="0.25">
      <c r="A254" s="11" t="s">
        <v>293</v>
      </c>
      <c r="B254" s="11">
        <v>8.7540300000000002</v>
      </c>
      <c r="C254" s="11">
        <v>80.493620000000007</v>
      </c>
      <c r="D254" s="11" t="s">
        <v>488</v>
      </c>
      <c r="K254" s="12" t="s">
        <v>403</v>
      </c>
      <c r="M254" s="11" t="str">
        <f>VLOOKUP(Q254,Sheet5!$A$1:$B$3,2,FALSE)</f>
        <v>#A0A7D8</v>
      </c>
      <c r="N254" s="11" t="s">
        <v>351</v>
      </c>
      <c r="O254" s="11" t="s">
        <v>412</v>
      </c>
      <c r="Q254" s="11" t="s">
        <v>446</v>
      </c>
      <c r="R254" s="11">
        <f>VLOOKUP(Q254,Sheet5!$A$1:$E$3,5,FALSE)</f>
        <v>1</v>
      </c>
    </row>
    <row r="255" spans="1:18" x14ac:dyDescent="0.25">
      <c r="A255" s="11" t="s">
        <v>294</v>
      </c>
      <c r="B255" s="11">
        <v>9.6591000000000005</v>
      </c>
      <c r="C255" s="11">
        <v>80.046729999999997</v>
      </c>
      <c r="D255" s="11" t="s">
        <v>489</v>
      </c>
      <c r="K255" s="12" t="s">
        <v>416</v>
      </c>
      <c r="M255" s="11" t="str">
        <f>VLOOKUP(Q255,Sheet5!$A$1:$B$3,2,FALSE)</f>
        <v>#A0A7D8</v>
      </c>
      <c r="N255" s="11" t="s">
        <v>351</v>
      </c>
      <c r="O255" s="11" t="s">
        <v>412</v>
      </c>
      <c r="Q255" s="11" t="s">
        <v>446</v>
      </c>
      <c r="R255" s="11">
        <f>VLOOKUP(Q255,Sheet5!$A$1:$E$3,5,FALSE)</f>
        <v>1</v>
      </c>
    </row>
    <row r="256" spans="1:18" x14ac:dyDescent="0.25">
      <c r="A256" s="11" t="s">
        <v>295</v>
      </c>
      <c r="B256" s="11">
        <v>9.6591000000000005</v>
      </c>
      <c r="C256" s="11">
        <v>80.046729999999997</v>
      </c>
      <c r="D256" s="11" t="s">
        <v>490</v>
      </c>
      <c r="K256" s="12" t="s">
        <v>416</v>
      </c>
      <c r="M256" s="11" t="str">
        <f>VLOOKUP(Q256,Sheet5!$A$1:$B$3,2,FALSE)</f>
        <v>#8db600</v>
      </c>
      <c r="N256" s="11" t="s">
        <v>351</v>
      </c>
      <c r="O256" s="11" t="s">
        <v>412</v>
      </c>
      <c r="Q256" s="11" t="s">
        <v>357</v>
      </c>
      <c r="R256" s="11">
        <f>VLOOKUP(Q256,Sheet5!$A$1:$E$3,5,FALSE)</f>
        <v>2</v>
      </c>
    </row>
    <row r="257" spans="1:18" x14ac:dyDescent="0.25">
      <c r="A257" s="11" t="s">
        <v>296</v>
      </c>
      <c r="B257" s="11">
        <v>9.6591000000000005</v>
      </c>
      <c r="C257" s="11">
        <v>80.046729999999997</v>
      </c>
      <c r="D257" s="11" t="s">
        <v>487</v>
      </c>
      <c r="K257" s="12" t="s">
        <v>416</v>
      </c>
      <c r="M257" s="11" t="str">
        <f>VLOOKUP(Q257,Sheet5!$A$1:$B$3,2,FALSE)</f>
        <v>#8db600</v>
      </c>
      <c r="N257" s="11" t="s">
        <v>351</v>
      </c>
      <c r="O257" s="11" t="s">
        <v>412</v>
      </c>
      <c r="Q257" s="11" t="s">
        <v>357</v>
      </c>
      <c r="R257" s="11">
        <f>VLOOKUP(Q257,Sheet5!$A$1:$E$3,5,FALSE)</f>
        <v>2</v>
      </c>
    </row>
    <row r="258" spans="1:18" x14ac:dyDescent="0.25">
      <c r="A258" s="11" t="s">
        <v>297</v>
      </c>
      <c r="B258" s="11">
        <v>9.6591000000000005</v>
      </c>
      <c r="C258" s="11">
        <v>80.046729999999997</v>
      </c>
      <c r="D258" s="11" t="s">
        <v>488</v>
      </c>
      <c r="K258" s="12" t="s">
        <v>416</v>
      </c>
      <c r="M258" s="11" t="str">
        <f>VLOOKUP(Q258,Sheet5!$A$1:$B$3,2,FALSE)</f>
        <v>#8db600</v>
      </c>
      <c r="N258" s="11" t="s">
        <v>351</v>
      </c>
      <c r="O258" s="11" t="s">
        <v>412</v>
      </c>
      <c r="Q258" s="11" t="s">
        <v>357</v>
      </c>
      <c r="R258" s="11">
        <f>VLOOKUP(Q258,Sheet5!$A$1:$E$3,5,FALSE)</f>
        <v>2</v>
      </c>
    </row>
    <row r="259" spans="1:18" x14ac:dyDescent="0.25">
      <c r="A259" s="11" t="s">
        <v>298</v>
      </c>
      <c r="B259" s="11">
        <v>9.6591000000000005</v>
      </c>
      <c r="C259" s="11">
        <v>80.046729999999997</v>
      </c>
      <c r="D259" s="11" t="s">
        <v>489</v>
      </c>
      <c r="K259" s="12" t="s">
        <v>416</v>
      </c>
      <c r="M259" s="11" t="str">
        <f>VLOOKUP(Q259,Sheet5!$A$1:$B$3,2,FALSE)</f>
        <v>#A0A7D8</v>
      </c>
      <c r="N259" s="11" t="s">
        <v>351</v>
      </c>
      <c r="O259" s="11" t="s">
        <v>412</v>
      </c>
      <c r="Q259" s="11" t="s">
        <v>446</v>
      </c>
      <c r="R259" s="11">
        <f>VLOOKUP(Q259,Sheet5!$A$1:$E$3,5,FALSE)</f>
        <v>1</v>
      </c>
    </row>
    <row r="260" spans="1:18" x14ac:dyDescent="0.25">
      <c r="A260" s="11" t="s">
        <v>299</v>
      </c>
      <c r="B260" s="11">
        <v>9.6591000000000005</v>
      </c>
      <c r="C260" s="11">
        <v>80.046729999999997</v>
      </c>
      <c r="D260" s="11" t="s">
        <v>490</v>
      </c>
      <c r="K260" s="12" t="s">
        <v>416</v>
      </c>
      <c r="M260" s="11" t="str">
        <f>VLOOKUP(Q260,Sheet5!$A$1:$B$3,2,FALSE)</f>
        <v>#A0A7D8</v>
      </c>
      <c r="N260" s="11" t="s">
        <v>351</v>
      </c>
      <c r="O260" s="11" t="s">
        <v>412</v>
      </c>
      <c r="Q260" s="11" t="s">
        <v>446</v>
      </c>
      <c r="R260" s="11">
        <f>VLOOKUP(Q260,Sheet5!$A$1:$E$3,5,FALSE)</f>
        <v>1</v>
      </c>
    </row>
    <row r="261" spans="1:18" x14ac:dyDescent="0.25">
      <c r="A261" s="11" t="s">
        <v>300</v>
      </c>
      <c r="B261" s="11">
        <v>9.6591000000000005</v>
      </c>
      <c r="C261" s="11">
        <v>80.046729999999997</v>
      </c>
      <c r="D261" s="11" t="s">
        <v>487</v>
      </c>
      <c r="K261" s="12" t="s">
        <v>416</v>
      </c>
      <c r="M261" s="11" t="str">
        <f>VLOOKUP(Q261,Sheet5!$A$1:$B$3,2,FALSE)</f>
        <v>#A0A7D8</v>
      </c>
      <c r="N261" s="11" t="s">
        <v>351</v>
      </c>
      <c r="O261" s="11" t="s">
        <v>412</v>
      </c>
      <c r="Q261" s="11" t="s">
        <v>446</v>
      </c>
      <c r="R261" s="11">
        <f>VLOOKUP(Q261,Sheet5!$A$1:$E$3,5,FALSE)</f>
        <v>1</v>
      </c>
    </row>
    <row r="262" spans="1:18" x14ac:dyDescent="0.25">
      <c r="A262" s="11" t="s">
        <v>301</v>
      </c>
      <c r="B262" s="11">
        <v>9.6591000000000005</v>
      </c>
      <c r="C262" s="11">
        <v>80.046729999999997</v>
      </c>
      <c r="D262" s="11" t="s">
        <v>488</v>
      </c>
      <c r="K262" s="12" t="s">
        <v>416</v>
      </c>
      <c r="M262" s="11" t="str">
        <f>VLOOKUP(Q262,Sheet5!$A$1:$B$3,2,FALSE)</f>
        <v>#A0A7D8</v>
      </c>
      <c r="N262" s="11" t="s">
        <v>351</v>
      </c>
      <c r="O262" s="11" t="s">
        <v>412</v>
      </c>
      <c r="Q262" s="11" t="s">
        <v>446</v>
      </c>
      <c r="R262" s="11">
        <f>VLOOKUP(Q262,Sheet5!$A$1:$E$3,5,FALSE)</f>
        <v>1</v>
      </c>
    </row>
    <row r="263" spans="1:18" x14ac:dyDescent="0.25">
      <c r="A263" s="11" t="s">
        <v>302</v>
      </c>
      <c r="B263" s="11">
        <v>6.9148300000000003</v>
      </c>
      <c r="C263" s="11">
        <v>79.877600000000001</v>
      </c>
      <c r="D263" s="11" t="s">
        <v>489</v>
      </c>
      <c r="K263" s="12" t="s">
        <v>44</v>
      </c>
      <c r="M263" s="11" t="str">
        <f>VLOOKUP(Q263,Sheet5!$A$1:$B$3,2,FALSE)</f>
        <v>#A0A7D8</v>
      </c>
      <c r="N263" s="11" t="s">
        <v>353</v>
      </c>
      <c r="O263" s="11" t="s">
        <v>414</v>
      </c>
      <c r="Q263" s="11" t="s">
        <v>446</v>
      </c>
      <c r="R263" s="11">
        <f>VLOOKUP(Q263,Sheet5!$A$1:$E$3,5,FALSE)</f>
        <v>1</v>
      </c>
    </row>
    <row r="264" spans="1:18" x14ac:dyDescent="0.25">
      <c r="A264" s="11" t="s">
        <v>303</v>
      </c>
      <c r="B264" s="11">
        <v>7.0929700000000002</v>
      </c>
      <c r="C264" s="11">
        <v>79.890940000000001</v>
      </c>
      <c r="D264" s="11" t="s">
        <v>490</v>
      </c>
      <c r="K264" s="12" t="s">
        <v>376</v>
      </c>
      <c r="M264" s="11" t="str">
        <f>VLOOKUP(Q264,Sheet5!$A$1:$B$3,2,FALSE)</f>
        <v>#A0A7D8</v>
      </c>
      <c r="N264" s="11" t="s">
        <v>94</v>
      </c>
      <c r="O264" s="11" t="s">
        <v>412</v>
      </c>
      <c r="Q264" s="11" t="s">
        <v>446</v>
      </c>
      <c r="R264" s="11">
        <f>VLOOKUP(Q264,Sheet5!$A$1:$E$3,5,FALSE)</f>
        <v>1</v>
      </c>
    </row>
    <row r="265" spans="1:18" x14ac:dyDescent="0.25">
      <c r="A265" s="11" t="s">
        <v>362</v>
      </c>
      <c r="B265" s="11">
        <v>6.4758599999999999</v>
      </c>
      <c r="C265" s="11">
        <v>79.984099999999998</v>
      </c>
      <c r="D265" s="11" t="s">
        <v>487</v>
      </c>
      <c r="K265" s="12" t="s">
        <v>370</v>
      </c>
      <c r="M265" s="11" t="str">
        <f>VLOOKUP(Q265,Sheet5!$A$1:$B$3,2,FALSE)</f>
        <v>#A0A7D8</v>
      </c>
      <c r="N265" s="11" t="s">
        <v>350</v>
      </c>
      <c r="O265" s="11" t="s">
        <v>412</v>
      </c>
      <c r="Q265" s="11" t="s">
        <v>446</v>
      </c>
      <c r="R265" s="11">
        <f>VLOOKUP(Q265,Sheet5!$A$1:$E$3,5,FALSE)</f>
        <v>1</v>
      </c>
    </row>
    <row r="266" spans="1:18" x14ac:dyDescent="0.25">
      <c r="A266" s="11" t="s">
        <v>304</v>
      </c>
      <c r="B266" s="11">
        <v>6.5042499999999999</v>
      </c>
      <c r="C266" s="11">
        <v>79.980950000000007</v>
      </c>
      <c r="D266" s="11" t="s">
        <v>488</v>
      </c>
      <c r="K266" s="12" t="s">
        <v>370</v>
      </c>
      <c r="M266" s="11" t="str">
        <f>VLOOKUP(Q266,Sheet5!$A$1:$B$3,2,FALSE)</f>
        <v>#A0A7D8</v>
      </c>
      <c r="N266" s="11" t="s">
        <v>93</v>
      </c>
      <c r="O266" s="11" t="s">
        <v>412</v>
      </c>
      <c r="Q266" s="11" t="s">
        <v>446</v>
      </c>
      <c r="R266" s="11">
        <f>VLOOKUP(Q266,Sheet5!$A$1:$E$3,5,FALSE)</f>
        <v>1</v>
      </c>
    </row>
    <row r="267" spans="1:18" x14ac:dyDescent="0.25">
      <c r="A267" s="11" t="s">
        <v>305</v>
      </c>
      <c r="B267" s="11">
        <v>8.1029300000000006</v>
      </c>
      <c r="C267" s="11">
        <v>81.186480000000003</v>
      </c>
      <c r="D267" s="11" t="s">
        <v>489</v>
      </c>
      <c r="K267" s="12" t="s">
        <v>385</v>
      </c>
      <c r="M267" s="11" t="str">
        <f>VLOOKUP(Q267,Sheet5!$A$1:$B$3,2,FALSE)</f>
        <v>#8db600</v>
      </c>
      <c r="N267" s="11" t="s">
        <v>75</v>
      </c>
      <c r="O267" s="11" t="s">
        <v>411</v>
      </c>
      <c r="Q267" s="11" t="s">
        <v>357</v>
      </c>
      <c r="R267" s="11">
        <f>VLOOKUP(Q267,Sheet5!$A$1:$E$3,5,FALSE)</f>
        <v>2</v>
      </c>
    </row>
    <row r="268" spans="1:18" x14ac:dyDescent="0.25">
      <c r="A268" s="11" t="s">
        <v>306</v>
      </c>
      <c r="B268" s="11">
        <v>6.9531700000000001</v>
      </c>
      <c r="C268" s="11">
        <v>79.878799999999998</v>
      </c>
      <c r="D268" s="11" t="s">
        <v>490</v>
      </c>
      <c r="K268" s="12" t="s">
        <v>44</v>
      </c>
      <c r="M268" s="11" t="str">
        <f>VLOOKUP(Q268,Sheet5!$A$1:$B$3,2,FALSE)</f>
        <v>#A0A7D8</v>
      </c>
      <c r="N268" s="11" t="s">
        <v>354</v>
      </c>
      <c r="O268" s="11" t="s">
        <v>412</v>
      </c>
      <c r="Q268" s="11" t="s">
        <v>446</v>
      </c>
      <c r="R268" s="11">
        <f>VLOOKUP(Q268,Sheet5!$A$1:$E$3,5,FALSE)</f>
        <v>1</v>
      </c>
    </row>
    <row r="269" spans="1:18" x14ac:dyDescent="0.25">
      <c r="A269" s="11" t="s">
        <v>307</v>
      </c>
      <c r="B269" s="11">
        <v>7.4144399999999999</v>
      </c>
      <c r="C269" s="11">
        <v>79.866159999999994</v>
      </c>
      <c r="D269" s="11" t="s">
        <v>487</v>
      </c>
      <c r="K269" s="12" t="s">
        <v>40</v>
      </c>
      <c r="M269" s="11" t="str">
        <f>VLOOKUP(Q269,Sheet5!$A$1:$B$3,2,FALSE)</f>
        <v>#A0A7D8</v>
      </c>
      <c r="N269" s="11" t="s">
        <v>89</v>
      </c>
      <c r="O269" s="11" t="s">
        <v>412</v>
      </c>
      <c r="Q269" s="11" t="s">
        <v>446</v>
      </c>
      <c r="R269" s="11">
        <f>VLOOKUP(Q269,Sheet5!$A$1:$E$3,5,FALSE)</f>
        <v>1</v>
      </c>
    </row>
    <row r="270" spans="1:18" x14ac:dyDescent="0.25">
      <c r="A270" s="11" t="s">
        <v>308</v>
      </c>
      <c r="B270" s="11">
        <v>7.4144399999999999</v>
      </c>
      <c r="C270" s="11">
        <v>79.866159999999994</v>
      </c>
      <c r="D270" s="11" t="s">
        <v>488</v>
      </c>
      <c r="K270" s="12" t="s">
        <v>40</v>
      </c>
      <c r="M270" s="11" t="str">
        <f>VLOOKUP(Q270,Sheet5!$A$1:$B$3,2,FALSE)</f>
        <v>#A0A7D8</v>
      </c>
      <c r="N270" s="11" t="s">
        <v>89</v>
      </c>
      <c r="O270" s="11" t="s">
        <v>412</v>
      </c>
      <c r="Q270" s="11" t="s">
        <v>446</v>
      </c>
      <c r="R270" s="11">
        <f>VLOOKUP(Q270,Sheet5!$A$1:$E$3,5,FALSE)</f>
        <v>1</v>
      </c>
    </row>
    <row r="271" spans="1:18" x14ac:dyDescent="0.25">
      <c r="A271" s="11" t="s">
        <v>309</v>
      </c>
      <c r="B271" s="11">
        <v>7.3648800000000003</v>
      </c>
      <c r="C271" s="11">
        <v>80.617260000000002</v>
      </c>
      <c r="D271" s="11" t="s">
        <v>489</v>
      </c>
      <c r="K271" s="12" t="s">
        <v>372</v>
      </c>
      <c r="M271" s="11" t="str">
        <f>VLOOKUP(Q271,Sheet5!$A$1:$B$3,2,FALSE)</f>
        <v>#A0A7D8</v>
      </c>
      <c r="N271" s="11" t="s">
        <v>89</v>
      </c>
      <c r="O271" s="11" t="s">
        <v>412</v>
      </c>
      <c r="Q271" s="11" t="s">
        <v>446</v>
      </c>
      <c r="R271" s="11">
        <f>VLOOKUP(Q271,Sheet5!$A$1:$E$3,5,FALSE)</f>
        <v>1</v>
      </c>
    </row>
    <row r="272" spans="1:18" x14ac:dyDescent="0.25">
      <c r="A272" t="s">
        <v>310</v>
      </c>
      <c r="B272">
        <v>6.47593</v>
      </c>
      <c r="C272">
        <v>79.984200000000001</v>
      </c>
      <c r="D272" s="11" t="s">
        <v>490</v>
      </c>
      <c r="K272" t="s">
        <v>370</v>
      </c>
      <c r="M272" s="11" t="str">
        <f>VLOOKUP(Q272,Sheet5!$A$1:$B$3,2,FALSE)</f>
        <v>#8db600</v>
      </c>
      <c r="N272" t="s">
        <v>350</v>
      </c>
      <c r="O272" t="s">
        <v>412</v>
      </c>
      <c r="Q272" s="11" t="s">
        <v>357</v>
      </c>
      <c r="R272" s="11">
        <f>VLOOKUP(Q272,Sheet5!$A$1:$E$3,5,FALSE)</f>
        <v>2</v>
      </c>
    </row>
    <row r="273" spans="1:18" x14ac:dyDescent="0.25">
      <c r="A273" t="s">
        <v>311</v>
      </c>
      <c r="B273">
        <v>6.8498999999999999</v>
      </c>
      <c r="C273">
        <v>79.879109999999997</v>
      </c>
      <c r="D273" s="11" t="s">
        <v>487</v>
      </c>
      <c r="K273" t="s">
        <v>375</v>
      </c>
      <c r="M273" s="11" t="str">
        <f>VLOOKUP(Q273,Sheet5!$A$1:$B$3,2,FALSE)</f>
        <v>#8db600</v>
      </c>
      <c r="N273" t="s">
        <v>93</v>
      </c>
      <c r="O273" t="s">
        <v>412</v>
      </c>
      <c r="Q273" s="11" t="s">
        <v>357</v>
      </c>
      <c r="R273" s="11">
        <f>VLOOKUP(Q273,Sheet5!$A$1:$E$3,5,FALSE)</f>
        <v>2</v>
      </c>
    </row>
    <row r="274" spans="1:18" x14ac:dyDescent="0.25">
      <c r="A274" t="s">
        <v>312</v>
      </c>
      <c r="B274">
        <v>7.3648800000000003</v>
      </c>
      <c r="C274">
        <v>80.617260000000002</v>
      </c>
      <c r="D274" s="11" t="s">
        <v>488</v>
      </c>
      <c r="K274" t="s">
        <v>372</v>
      </c>
      <c r="M274" s="11" t="str">
        <f>VLOOKUP(Q274,Sheet5!$A$1:$B$3,2,FALSE)</f>
        <v>#8db600</v>
      </c>
      <c r="N274" t="s">
        <v>89</v>
      </c>
      <c r="O274" t="s">
        <v>412</v>
      </c>
      <c r="Q274" s="11" t="s">
        <v>357</v>
      </c>
      <c r="R274" s="11">
        <f>VLOOKUP(Q274,Sheet5!$A$1:$E$3,5,FALSE)</f>
        <v>2</v>
      </c>
    </row>
    <row r="275" spans="1:18" x14ac:dyDescent="0.25">
      <c r="A275" t="s">
        <v>313</v>
      </c>
      <c r="B275">
        <v>6.6803699999999999</v>
      </c>
      <c r="C275">
        <v>80.401359999999997</v>
      </c>
      <c r="D275" s="11" t="s">
        <v>489</v>
      </c>
      <c r="K275" t="s">
        <v>37</v>
      </c>
      <c r="M275" s="11" t="str">
        <f>VLOOKUP(Q275,Sheet5!$A$1:$B$3,2,FALSE)</f>
        <v>#A0A7D8</v>
      </c>
      <c r="N275" t="s">
        <v>82</v>
      </c>
      <c r="O275" t="s">
        <v>412</v>
      </c>
      <c r="Q275" s="11" t="s">
        <v>446</v>
      </c>
      <c r="R275" s="11">
        <f>VLOOKUP(Q275,Sheet5!$A$1:$E$3,5,FALSE)</f>
        <v>1</v>
      </c>
    </row>
    <row r="276" spans="1:18" x14ac:dyDescent="0.25">
      <c r="A276" t="s">
        <v>314</v>
      </c>
      <c r="B276">
        <v>6.7679</v>
      </c>
      <c r="C276">
        <v>80.045400000000001</v>
      </c>
      <c r="D276" s="11" t="s">
        <v>490</v>
      </c>
      <c r="K276" t="s">
        <v>370</v>
      </c>
      <c r="M276" s="11" t="str">
        <f>VLOOKUP(Q276,Sheet5!$A$1:$B$3,2,FALSE)</f>
        <v>#A0A7D8</v>
      </c>
      <c r="N276" t="s">
        <v>350</v>
      </c>
      <c r="O276" t="s">
        <v>412</v>
      </c>
      <c r="Q276" s="11" t="s">
        <v>446</v>
      </c>
      <c r="R276" s="11">
        <f>VLOOKUP(Q276,Sheet5!$A$1:$E$3,5,FALSE)</f>
        <v>1</v>
      </c>
    </row>
    <row r="277" spans="1:18" x14ac:dyDescent="0.25">
      <c r="A277" t="s">
        <v>408</v>
      </c>
      <c r="B277">
        <v>6.9390200000000002</v>
      </c>
      <c r="C277">
        <v>79.860579999999999</v>
      </c>
      <c r="D277" s="11" t="s">
        <v>487</v>
      </c>
      <c r="K277" t="s">
        <v>44</v>
      </c>
      <c r="M277" s="11" t="str">
        <f>VLOOKUP(Q277,Sheet5!$A$1:$B$3,2,FALSE)</f>
        <v>#A0A7D8</v>
      </c>
      <c r="N277" t="s">
        <v>89</v>
      </c>
      <c r="O277" t="s">
        <v>412</v>
      </c>
      <c r="Q277" s="11" t="s">
        <v>446</v>
      </c>
      <c r="R277" s="11">
        <f>VLOOKUP(Q277,Sheet5!$A$1:$E$3,5,FALSE)</f>
        <v>1</v>
      </c>
    </row>
    <row r="278" spans="1:18" x14ac:dyDescent="0.25">
      <c r="A278" t="s">
        <v>409</v>
      </c>
      <c r="B278">
        <v>6.9390200000000002</v>
      </c>
      <c r="C278">
        <v>79.860579999999999</v>
      </c>
      <c r="D278" s="11" t="s">
        <v>488</v>
      </c>
      <c r="K278" t="s">
        <v>44</v>
      </c>
      <c r="M278" s="11" t="str">
        <f>VLOOKUP(Q278,Sheet5!$A$1:$B$3,2,FALSE)</f>
        <v>#A0A7D8</v>
      </c>
      <c r="N278" t="s">
        <v>89</v>
      </c>
      <c r="O278" t="s">
        <v>412</v>
      </c>
      <c r="Q278" s="11" t="s">
        <v>446</v>
      </c>
      <c r="R278" s="11">
        <f>VLOOKUP(Q278,Sheet5!$A$1:$E$3,5,FALSE)</f>
        <v>1</v>
      </c>
    </row>
    <row r="279" spans="1:18" x14ac:dyDescent="0.25">
      <c r="A279" t="s">
        <v>315</v>
      </c>
      <c r="B279">
        <v>6.9148300000000003</v>
      </c>
      <c r="C279">
        <v>79.877600000000001</v>
      </c>
      <c r="D279" s="11" t="s">
        <v>489</v>
      </c>
      <c r="K279" t="s">
        <v>44</v>
      </c>
      <c r="M279" s="11" t="str">
        <f>VLOOKUP(Q279,Sheet5!$A$1:$B$3,2,FALSE)</f>
        <v>#8db600</v>
      </c>
      <c r="N279" t="s">
        <v>353</v>
      </c>
      <c r="O279" t="s">
        <v>414</v>
      </c>
      <c r="Q279" s="11" t="s">
        <v>357</v>
      </c>
      <c r="R279" s="11">
        <f>VLOOKUP(Q279,Sheet5!$A$1:$E$3,5,FALSE)</f>
        <v>2</v>
      </c>
    </row>
    <row r="280" spans="1:18" x14ac:dyDescent="0.25">
      <c r="A280" t="s">
        <v>316</v>
      </c>
      <c r="B280">
        <v>7.2970199999999998</v>
      </c>
      <c r="C280">
        <v>79.860919999999993</v>
      </c>
      <c r="D280" s="11" t="s">
        <v>490</v>
      </c>
      <c r="K280" t="s">
        <v>377</v>
      </c>
      <c r="M280" s="11" t="str">
        <f>VLOOKUP(Q280,Sheet5!$A$1:$B$3,2,FALSE)</f>
        <v>#8db600</v>
      </c>
      <c r="N280" t="s">
        <v>77</v>
      </c>
      <c r="O280" t="s">
        <v>411</v>
      </c>
      <c r="Q280" s="11" t="s">
        <v>357</v>
      </c>
      <c r="R280" s="11">
        <f>VLOOKUP(Q280,Sheet5!$A$1:$E$3,5,FALSE)</f>
        <v>2</v>
      </c>
    </row>
    <row r="281" spans="1:18" x14ac:dyDescent="0.25">
      <c r="A281" t="s">
        <v>317</v>
      </c>
      <c r="B281">
        <v>7.3426400000000003</v>
      </c>
      <c r="C281">
        <v>79.840369999999993</v>
      </c>
      <c r="D281" s="11" t="s">
        <v>487</v>
      </c>
      <c r="K281" t="s">
        <v>377</v>
      </c>
      <c r="M281" s="11" t="str">
        <f>VLOOKUP(Q281,Sheet5!$A$1:$B$3,2,FALSE)</f>
        <v>#A0A7D8</v>
      </c>
      <c r="N281" t="s">
        <v>77</v>
      </c>
      <c r="O281" t="s">
        <v>411</v>
      </c>
      <c r="Q281" s="11" t="s">
        <v>446</v>
      </c>
      <c r="R281" s="11">
        <f>VLOOKUP(Q281,Sheet5!$A$1:$E$3,5,FALSE)</f>
        <v>1</v>
      </c>
    </row>
    <row r="282" spans="1:18" x14ac:dyDescent="0.25">
      <c r="A282" t="s">
        <v>318</v>
      </c>
      <c r="B282">
        <v>6.9148300000000003</v>
      </c>
      <c r="C282">
        <v>79.877600000000001</v>
      </c>
      <c r="D282" s="11" t="s">
        <v>488</v>
      </c>
      <c r="K282" t="s">
        <v>44</v>
      </c>
      <c r="M282" s="11" t="str">
        <f>VLOOKUP(Q282,Sheet5!$A$1:$B$3,2,FALSE)</f>
        <v>#A0A7D8</v>
      </c>
      <c r="N282" t="s">
        <v>353</v>
      </c>
      <c r="O282" t="s">
        <v>414</v>
      </c>
      <c r="Q282" s="11" t="s">
        <v>446</v>
      </c>
      <c r="R282" s="11">
        <f>VLOOKUP(Q282,Sheet5!$A$1:$E$3,5,FALSE)</f>
        <v>1</v>
      </c>
    </row>
    <row r="283" spans="1:18" x14ac:dyDescent="0.25">
      <c r="A283" t="s">
        <v>319</v>
      </c>
      <c r="B283">
        <v>6.5841200000000004</v>
      </c>
      <c r="C283">
        <v>79.958849999999998</v>
      </c>
      <c r="D283" s="11" t="s">
        <v>489</v>
      </c>
      <c r="K283" t="s">
        <v>384</v>
      </c>
      <c r="M283" s="11" t="str">
        <f>VLOOKUP(Q283,Sheet5!$A$1:$B$3,2,FALSE)</f>
        <v>#8db600</v>
      </c>
      <c r="N283" t="s">
        <v>94</v>
      </c>
      <c r="O283" t="s">
        <v>412</v>
      </c>
      <c r="Q283" s="11" t="s">
        <v>357</v>
      </c>
      <c r="R283" s="11">
        <f>VLOOKUP(Q283,Sheet5!$A$1:$E$3,5,FALSE)</f>
        <v>2</v>
      </c>
    </row>
    <row r="284" spans="1:18" x14ac:dyDescent="0.25">
      <c r="A284" t="s">
        <v>320</v>
      </c>
      <c r="B284">
        <v>7.2249600000000003</v>
      </c>
      <c r="C284">
        <v>80.195599999999999</v>
      </c>
      <c r="D284" s="11" t="s">
        <v>490</v>
      </c>
      <c r="K284" t="s">
        <v>401</v>
      </c>
      <c r="M284" s="11" t="str">
        <f>VLOOKUP(Q284,Sheet5!$A$1:$B$3,2,FALSE)</f>
        <v>#A0A7D8</v>
      </c>
      <c r="N284" t="s">
        <v>346</v>
      </c>
      <c r="O284" t="s">
        <v>412</v>
      </c>
      <c r="Q284" s="11" t="s">
        <v>446</v>
      </c>
      <c r="R284" s="11">
        <f>VLOOKUP(Q284,Sheet5!$A$1:$E$3,5,FALSE)</f>
        <v>1</v>
      </c>
    </row>
    <row r="285" spans="1:18" x14ac:dyDescent="0.25">
      <c r="A285" t="s">
        <v>321</v>
      </c>
      <c r="B285">
        <v>6.7070400000000001</v>
      </c>
      <c r="C285">
        <v>79.936189999999996</v>
      </c>
      <c r="D285" s="11" t="s">
        <v>487</v>
      </c>
      <c r="K285" t="s">
        <v>404</v>
      </c>
      <c r="M285" s="11" t="str">
        <f>VLOOKUP(Q285,Sheet5!$A$1:$B$3,2,FALSE)</f>
        <v>#8db600</v>
      </c>
      <c r="N285" t="s">
        <v>77</v>
      </c>
      <c r="O285" t="s">
        <v>412</v>
      </c>
      <c r="Q285" s="11" t="s">
        <v>357</v>
      </c>
      <c r="R285" s="11">
        <f>VLOOKUP(Q285,Sheet5!$A$1:$E$3,5,FALSE)</f>
        <v>2</v>
      </c>
    </row>
    <row r="286" spans="1:18" x14ac:dyDescent="0.25">
      <c r="A286" t="s">
        <v>322</v>
      </c>
      <c r="B286">
        <v>6.9286000000000003</v>
      </c>
      <c r="C286">
        <v>79.862269999999995</v>
      </c>
      <c r="D286" s="11" t="s">
        <v>488</v>
      </c>
      <c r="K286" t="s">
        <v>44</v>
      </c>
      <c r="M286" s="11" t="str">
        <f>VLOOKUP(Q286,Sheet5!$A$1:$B$3,2,FALSE)</f>
        <v>#E68F96</v>
      </c>
      <c r="N286" t="s">
        <v>352</v>
      </c>
      <c r="O286" t="s">
        <v>412</v>
      </c>
      <c r="Q286" s="11" t="s">
        <v>418</v>
      </c>
      <c r="R286" s="11">
        <f>VLOOKUP(Q286,Sheet5!$A$1:$E$3,5,FALSE)</f>
        <v>3</v>
      </c>
    </row>
    <row r="287" spans="1:18" x14ac:dyDescent="0.25">
      <c r="A287" t="s">
        <v>323</v>
      </c>
      <c r="B287">
        <v>6.8474000000000004</v>
      </c>
      <c r="C287">
        <v>79.948890000000006</v>
      </c>
      <c r="D287" s="11" t="s">
        <v>489</v>
      </c>
      <c r="K287" t="s">
        <v>44</v>
      </c>
      <c r="M287" s="11" t="str">
        <f>VLOOKUP(Q287,Sheet5!$A$1:$B$3,2,FALSE)</f>
        <v>#8db600</v>
      </c>
      <c r="N287" t="s">
        <v>93</v>
      </c>
      <c r="O287" t="s">
        <v>414</v>
      </c>
      <c r="Q287" s="11" t="s">
        <v>357</v>
      </c>
      <c r="R287" s="11">
        <f>VLOOKUP(Q287,Sheet5!$A$1:$E$3,5,FALSE)</f>
        <v>2</v>
      </c>
    </row>
    <row r="288" spans="1:18" x14ac:dyDescent="0.25">
      <c r="A288" t="s">
        <v>324</v>
      </c>
      <c r="B288">
        <v>6.9040699999999999</v>
      </c>
      <c r="C288">
        <v>79.953680000000006</v>
      </c>
      <c r="D288" s="11" t="s">
        <v>490</v>
      </c>
      <c r="K288" t="s">
        <v>44</v>
      </c>
      <c r="M288" s="11" t="str">
        <f>VLOOKUP(Q288,Sheet5!$A$1:$B$3,2,FALSE)</f>
        <v>#8db600</v>
      </c>
      <c r="N288" t="s">
        <v>353</v>
      </c>
      <c r="O288" t="s">
        <v>414</v>
      </c>
      <c r="Q288" s="11" t="s">
        <v>357</v>
      </c>
      <c r="R288" s="11">
        <f>VLOOKUP(Q288,Sheet5!$A$1:$E$3,5,FALSE)</f>
        <v>2</v>
      </c>
    </row>
    <row r="289" spans="1:18" x14ac:dyDescent="0.25">
      <c r="A289" t="s">
        <v>486</v>
      </c>
      <c r="B289">
        <v>6.9390200000000002</v>
      </c>
      <c r="C289">
        <v>79.860529999999997</v>
      </c>
      <c r="D289" s="11" t="s">
        <v>487</v>
      </c>
      <c r="K289" t="s">
        <v>44</v>
      </c>
      <c r="M289" s="11" t="str">
        <f>VLOOKUP(Q289,Sheet5!$A$1:$B$3,2,FALSE)</f>
        <v>#A0A7D8</v>
      </c>
      <c r="N289" t="s">
        <v>89</v>
      </c>
      <c r="O289" t="s">
        <v>412</v>
      </c>
      <c r="Q289" s="11" t="s">
        <v>446</v>
      </c>
      <c r="R289" s="11">
        <f>VLOOKUP(Q289,Sheet5!$A$1:$E$3,5,FALSE)</f>
        <v>1</v>
      </c>
    </row>
    <row r="290" spans="1:18" x14ac:dyDescent="0.25">
      <c r="A290" t="s">
        <v>325</v>
      </c>
      <c r="B290">
        <v>7.2094300000000002</v>
      </c>
      <c r="C290">
        <v>79.832179999999994</v>
      </c>
      <c r="D290" s="11" t="s">
        <v>488</v>
      </c>
      <c r="K290" t="s">
        <v>380</v>
      </c>
      <c r="M290" s="11" t="str">
        <f>VLOOKUP(Q290,Sheet5!$A$1:$B$3,2,FALSE)</f>
        <v>#8db600</v>
      </c>
      <c r="N290" t="s">
        <v>94</v>
      </c>
      <c r="O290" t="s">
        <v>412</v>
      </c>
      <c r="Q290" s="11" t="s">
        <v>357</v>
      </c>
      <c r="R290" s="11">
        <f>VLOOKUP(Q290,Sheet5!$A$1:$E$3,5,FALSE)</f>
        <v>2</v>
      </c>
    </row>
    <row r="291" spans="1:18" x14ac:dyDescent="0.25">
      <c r="A291" t="s">
        <v>326</v>
      </c>
      <c r="B291">
        <v>8.0220599999999997</v>
      </c>
      <c r="C291">
        <v>79.837500000000006</v>
      </c>
      <c r="D291" s="11" t="s">
        <v>489</v>
      </c>
      <c r="K291" t="s">
        <v>40</v>
      </c>
      <c r="M291" s="11" t="str">
        <f>VLOOKUP(Q291,Sheet5!$A$1:$B$3,2,FALSE)</f>
        <v>#8db600</v>
      </c>
      <c r="N291" t="s">
        <v>94</v>
      </c>
      <c r="O291" t="s">
        <v>412</v>
      </c>
      <c r="Q291" s="11" t="s">
        <v>357</v>
      </c>
      <c r="R291" s="11">
        <f>VLOOKUP(Q291,Sheet5!$A$1:$E$3,5,FALSE)</f>
        <v>2</v>
      </c>
    </row>
    <row r="292" spans="1:18" x14ac:dyDescent="0.25">
      <c r="A292" t="s">
        <v>327</v>
      </c>
      <c r="B292">
        <v>6.8886099999999999</v>
      </c>
      <c r="C292">
        <v>79.859530000000007</v>
      </c>
      <c r="D292" s="11" t="s">
        <v>490</v>
      </c>
      <c r="K292" t="s">
        <v>44</v>
      </c>
      <c r="M292" s="11" t="str">
        <f>VLOOKUP(Q292,Sheet5!$A$1:$B$3,2,FALSE)</f>
        <v>#A0A7D8</v>
      </c>
      <c r="N292" t="s">
        <v>89</v>
      </c>
      <c r="O292" t="s">
        <v>411</v>
      </c>
      <c r="Q292" s="11" t="s">
        <v>446</v>
      </c>
      <c r="R292" s="11">
        <f>VLOOKUP(Q292,Sheet5!$A$1:$E$3,5,FALSE)</f>
        <v>1</v>
      </c>
    </row>
    <row r="293" spans="1:18" x14ac:dyDescent="0.25">
      <c r="A293" t="s">
        <v>328</v>
      </c>
      <c r="B293">
        <v>6.8329399999999998</v>
      </c>
      <c r="C293">
        <v>79.866470000000007</v>
      </c>
      <c r="D293" s="11" t="s">
        <v>487</v>
      </c>
      <c r="K293" t="s">
        <v>44</v>
      </c>
      <c r="M293" s="11" t="str">
        <f>VLOOKUP(Q293,Sheet5!$A$1:$B$3,2,FALSE)</f>
        <v>#8db600</v>
      </c>
      <c r="N293" t="s">
        <v>94</v>
      </c>
      <c r="O293" t="s">
        <v>412</v>
      </c>
      <c r="Q293" s="11" t="s">
        <v>357</v>
      </c>
      <c r="R293" s="11">
        <f>VLOOKUP(Q293,Sheet5!$A$1:$E$3,5,FALSE)</f>
        <v>2</v>
      </c>
    </row>
    <row r="294" spans="1:18" x14ac:dyDescent="0.25">
      <c r="A294" t="s">
        <v>329</v>
      </c>
      <c r="B294">
        <v>6.6632300000000004</v>
      </c>
      <c r="C294">
        <v>79.928560000000004</v>
      </c>
      <c r="D294" s="11" t="s">
        <v>488</v>
      </c>
      <c r="K294" t="s">
        <v>384</v>
      </c>
      <c r="M294" s="11" t="str">
        <f>VLOOKUP(Q294,Sheet5!$A$1:$B$3,2,FALSE)</f>
        <v>#8db600</v>
      </c>
      <c r="N294" t="s">
        <v>94</v>
      </c>
      <c r="O294" t="s">
        <v>412</v>
      </c>
      <c r="Q294" s="11" t="s">
        <v>357</v>
      </c>
      <c r="R294" s="11">
        <f>VLOOKUP(Q294,Sheet5!$A$1:$E$3,5,FALSE)</f>
        <v>2</v>
      </c>
    </row>
    <row r="295" spans="1:18" x14ac:dyDescent="0.25">
      <c r="A295" t="s">
        <v>330</v>
      </c>
      <c r="B295">
        <v>6.8886099999999999</v>
      </c>
      <c r="C295">
        <v>79.859530000000007</v>
      </c>
      <c r="D295" s="11" t="s">
        <v>489</v>
      </c>
      <c r="K295" t="s">
        <v>44</v>
      </c>
      <c r="M295" s="11" t="str">
        <f>VLOOKUP(Q295,Sheet5!$A$1:$B$3,2,FALSE)</f>
        <v>#8db600</v>
      </c>
      <c r="N295" t="s">
        <v>89</v>
      </c>
      <c r="O295" t="s">
        <v>412</v>
      </c>
      <c r="Q295" s="11" t="s">
        <v>357</v>
      </c>
      <c r="R295" s="11">
        <f>VLOOKUP(Q295,Sheet5!$A$1:$E$3,5,FALSE)</f>
        <v>2</v>
      </c>
    </row>
    <row r="296" spans="1:18" x14ac:dyDescent="0.25">
      <c r="A296" t="s">
        <v>331</v>
      </c>
      <c r="B296">
        <v>7.4144399999999999</v>
      </c>
      <c r="C296">
        <v>79.866159999999994</v>
      </c>
      <c r="D296" s="11" t="s">
        <v>490</v>
      </c>
      <c r="K296" t="s">
        <v>40</v>
      </c>
      <c r="M296" s="11" t="str">
        <f>VLOOKUP(Q296,Sheet5!$A$1:$B$3,2,FALSE)</f>
        <v>#A0A7D8</v>
      </c>
      <c r="N296" t="s">
        <v>89</v>
      </c>
      <c r="O296" t="s">
        <v>412</v>
      </c>
      <c r="Q296" s="11" t="s">
        <v>446</v>
      </c>
      <c r="R296" s="11">
        <f>VLOOKUP(Q296,Sheet5!$A$1:$E$3,5,FALSE)</f>
        <v>1</v>
      </c>
    </row>
    <row r="297" spans="1:18" x14ac:dyDescent="0.25">
      <c r="A297" t="s">
        <v>332</v>
      </c>
      <c r="B297">
        <v>7.3648800000000003</v>
      </c>
      <c r="C297">
        <v>80.617260000000002</v>
      </c>
      <c r="D297" s="11" t="s">
        <v>487</v>
      </c>
      <c r="K297" t="s">
        <v>372</v>
      </c>
      <c r="M297" s="11" t="str">
        <f>VLOOKUP(Q297,Sheet5!$A$1:$B$3,2,FALSE)</f>
        <v>#A0A7D8</v>
      </c>
      <c r="N297" t="s">
        <v>89</v>
      </c>
      <c r="O297" t="s">
        <v>412</v>
      </c>
      <c r="Q297" s="11" t="s">
        <v>446</v>
      </c>
      <c r="R297" s="11">
        <f>VLOOKUP(Q297,Sheet5!$A$1:$E$3,5,FALSE)</f>
        <v>1</v>
      </c>
    </row>
    <row r="298" spans="1:18" x14ac:dyDescent="0.25">
      <c r="A298" t="s">
        <v>333</v>
      </c>
      <c r="B298">
        <v>6.47593</v>
      </c>
      <c r="C298">
        <v>79.984200000000001</v>
      </c>
      <c r="D298" s="11" t="s">
        <v>488</v>
      </c>
      <c r="K298" t="s">
        <v>370</v>
      </c>
      <c r="M298" s="11" t="str">
        <f>VLOOKUP(Q298,Sheet5!$A$1:$B$3,2,FALSE)</f>
        <v>#8db600</v>
      </c>
      <c r="N298" t="s">
        <v>350</v>
      </c>
      <c r="O298" t="s">
        <v>412</v>
      </c>
      <c r="Q298" s="11" t="s">
        <v>357</v>
      </c>
      <c r="R298" s="11">
        <f>VLOOKUP(Q298,Sheet5!$A$1:$E$3,5,FALSE)</f>
        <v>2</v>
      </c>
    </row>
    <row r="299" spans="1:18" x14ac:dyDescent="0.25">
      <c r="A299" t="s">
        <v>334</v>
      </c>
      <c r="B299">
        <v>8.0233600000000003</v>
      </c>
      <c r="C299">
        <v>79.838989999999995</v>
      </c>
      <c r="D299" s="11" t="s">
        <v>489</v>
      </c>
      <c r="K299" t="s">
        <v>40</v>
      </c>
      <c r="M299" s="11" t="str">
        <f>VLOOKUP(Q299,Sheet5!$A$1:$B$3,2,FALSE)</f>
        <v>#8db600</v>
      </c>
      <c r="N299" t="s">
        <v>355</v>
      </c>
      <c r="O299" t="s">
        <v>412</v>
      </c>
      <c r="Q299" s="11" t="s">
        <v>357</v>
      </c>
      <c r="R299" s="11">
        <f>VLOOKUP(Q299,Sheet5!$A$1:$E$3,5,FALSE)</f>
        <v>2</v>
      </c>
    </row>
    <row r="300" spans="1:18" x14ac:dyDescent="0.25">
      <c r="A300" t="s">
        <v>335</v>
      </c>
      <c r="B300">
        <v>6.9286000000000003</v>
      </c>
      <c r="C300">
        <v>79.862269999999995</v>
      </c>
      <c r="D300" s="11" t="s">
        <v>490</v>
      </c>
      <c r="K300" t="s">
        <v>44</v>
      </c>
      <c r="M300" s="11" t="str">
        <f>VLOOKUP(Q300,Sheet5!$A$1:$B$3,2,FALSE)</f>
        <v>#A0A7D8</v>
      </c>
      <c r="N300" t="s">
        <v>352</v>
      </c>
      <c r="O300" t="s">
        <v>412</v>
      </c>
      <c r="Q300" s="11" t="s">
        <v>446</v>
      </c>
      <c r="R300" s="11">
        <f>VLOOKUP(Q300,Sheet5!$A$1:$E$3,5,FALSE)</f>
        <v>1</v>
      </c>
    </row>
    <row r="301" spans="1:18" x14ac:dyDescent="0.25">
      <c r="A301" t="s">
        <v>336</v>
      </c>
      <c r="B301">
        <v>6.47689</v>
      </c>
      <c r="C301">
        <v>79.983689999999996</v>
      </c>
      <c r="D301" s="11" t="s">
        <v>487</v>
      </c>
      <c r="K301" t="s">
        <v>370</v>
      </c>
      <c r="M301" s="11" t="str">
        <f>VLOOKUP(Q301,Sheet5!$A$1:$B$3,2,FALSE)</f>
        <v>#A0A7D8</v>
      </c>
      <c r="N301" t="s">
        <v>347</v>
      </c>
      <c r="O301" t="s">
        <v>412</v>
      </c>
      <c r="Q301" s="11" t="s">
        <v>446</v>
      </c>
      <c r="R301" s="11">
        <f>VLOOKUP(Q301,Sheet5!$A$1:$E$3,5,FALSE)</f>
        <v>1</v>
      </c>
    </row>
    <row r="302" spans="1:18" x14ac:dyDescent="0.25">
      <c r="A302" t="s">
        <v>337</v>
      </c>
      <c r="B302">
        <v>7.0929500000000001</v>
      </c>
      <c r="C302">
        <v>79.890950000000004</v>
      </c>
      <c r="D302" s="11" t="s">
        <v>488</v>
      </c>
      <c r="K302" t="s">
        <v>376</v>
      </c>
      <c r="M302" s="11" t="str">
        <f>VLOOKUP(Q302,Sheet5!$A$1:$B$3,2,FALSE)</f>
        <v>#A0A7D8</v>
      </c>
      <c r="N302" t="s">
        <v>94</v>
      </c>
      <c r="O302" t="s">
        <v>412</v>
      </c>
      <c r="Q302" s="11" t="s">
        <v>446</v>
      </c>
      <c r="R302" s="11">
        <f>VLOOKUP(Q302,Sheet5!$A$1:$E$3,5,FALSE)</f>
        <v>1</v>
      </c>
    </row>
    <row r="303" spans="1:18" x14ac:dyDescent="0.25">
      <c r="A303" t="s">
        <v>338</v>
      </c>
      <c r="B303">
        <v>7.2184200000000001</v>
      </c>
      <c r="C303">
        <v>81.848749999999995</v>
      </c>
      <c r="D303" s="11" t="s">
        <v>489</v>
      </c>
      <c r="K303" t="s">
        <v>398</v>
      </c>
      <c r="M303" s="11" t="str">
        <f>VLOOKUP(Q303,Sheet5!$A$1:$B$3,2,FALSE)</f>
        <v>#A0A7D8</v>
      </c>
      <c r="N303" t="s">
        <v>87</v>
      </c>
      <c r="O303" t="s">
        <v>412</v>
      </c>
      <c r="Q303" s="11" t="s">
        <v>446</v>
      </c>
      <c r="R303" s="11">
        <f>VLOOKUP(Q303,Sheet5!$A$1:$E$3,5,FALSE)</f>
        <v>1</v>
      </c>
    </row>
    <row r="304" spans="1:18" x14ac:dyDescent="0.25">
      <c r="A304" t="s">
        <v>410</v>
      </c>
      <c r="B304">
        <v>6.9441600000000001</v>
      </c>
      <c r="C304">
        <v>79.878360000000001</v>
      </c>
      <c r="D304" s="11" t="s">
        <v>490</v>
      </c>
      <c r="K304" t="s">
        <v>44</v>
      </c>
      <c r="M304" s="11" t="str">
        <f>VLOOKUP(Q304,Sheet5!$A$1:$B$3,2,FALSE)</f>
        <v>#A0A7D8</v>
      </c>
      <c r="N304" t="s">
        <v>94</v>
      </c>
      <c r="O304" t="s">
        <v>412</v>
      </c>
      <c r="Q304" s="11" t="s">
        <v>446</v>
      </c>
      <c r="R304" s="11">
        <f>VLOOKUP(Q304,Sheet5!$A$1:$E$3,5,FALSE)</f>
        <v>1</v>
      </c>
    </row>
    <row r="305" spans="1:18" x14ac:dyDescent="0.25">
      <c r="A305" t="s">
        <v>339</v>
      </c>
      <c r="B305">
        <v>6.8265099999999999</v>
      </c>
      <c r="C305">
        <v>79.864260000000002</v>
      </c>
      <c r="D305" s="11" t="s">
        <v>487</v>
      </c>
      <c r="K305" t="s">
        <v>379</v>
      </c>
      <c r="M305" s="11" t="str">
        <f>VLOOKUP(Q305,Sheet5!$A$1:$B$3,2,FALSE)</f>
        <v>#8db600</v>
      </c>
      <c r="N305" t="s">
        <v>89</v>
      </c>
      <c r="O305" t="s">
        <v>411</v>
      </c>
      <c r="Q305" t="s">
        <v>357</v>
      </c>
      <c r="R305" s="11">
        <f>VLOOKUP(Q305,Sheet5!$A$1:$E$3,5,FALSE)</f>
        <v>2</v>
      </c>
    </row>
    <row r="306" spans="1:18" x14ac:dyDescent="0.25">
      <c r="A306" t="s">
        <v>340</v>
      </c>
      <c r="B306">
        <v>7.07925</v>
      </c>
      <c r="C306">
        <v>79.897180000000006</v>
      </c>
      <c r="D306" s="11" t="s">
        <v>488</v>
      </c>
      <c r="K306" t="s">
        <v>376</v>
      </c>
      <c r="M306" s="11" t="str">
        <f>VLOOKUP(Q306,Sheet5!$A$1:$B$3,2,FALSE)</f>
        <v>#8db600</v>
      </c>
      <c r="N306" t="s">
        <v>77</v>
      </c>
      <c r="O306" t="s">
        <v>412</v>
      </c>
      <c r="Q306" t="s">
        <v>357</v>
      </c>
      <c r="R306" s="11">
        <f>VLOOKUP(Q306,Sheet5!$A$1:$E$3,5,FALSE)</f>
        <v>2</v>
      </c>
    </row>
    <row r="307" spans="1:18" x14ac:dyDescent="0.25">
      <c r="A307" t="s">
        <v>341</v>
      </c>
      <c r="B307">
        <v>6.6803699999999999</v>
      </c>
      <c r="C307">
        <v>80.401359999999997</v>
      </c>
      <c r="D307" s="11" t="s">
        <v>489</v>
      </c>
      <c r="K307" t="s">
        <v>37</v>
      </c>
      <c r="M307" s="11" t="str">
        <f>VLOOKUP(Q307,Sheet5!$A$1:$B$3,2,FALSE)</f>
        <v>#8db600</v>
      </c>
      <c r="N307" t="s">
        <v>82</v>
      </c>
      <c r="O307" t="s">
        <v>412</v>
      </c>
      <c r="Q307" t="s">
        <v>357</v>
      </c>
      <c r="R307" s="11">
        <f>VLOOKUP(Q307,Sheet5!$A$1:$E$3,5,FALSE)</f>
        <v>2</v>
      </c>
    </row>
    <row r="308" spans="1:18" x14ac:dyDescent="0.25">
      <c r="A308" t="s">
        <v>342</v>
      </c>
      <c r="B308">
        <v>6.8472799999999996</v>
      </c>
      <c r="C308">
        <v>79.925669999999997</v>
      </c>
      <c r="D308" s="11" t="s">
        <v>490</v>
      </c>
      <c r="K308" t="s">
        <v>44</v>
      </c>
      <c r="M308" s="11" t="str">
        <f>VLOOKUP(Q308,Sheet5!$A$1:$B$3,2,FALSE)</f>
        <v>#8db600</v>
      </c>
      <c r="N308" t="s">
        <v>94</v>
      </c>
      <c r="O308" t="s">
        <v>412</v>
      </c>
      <c r="Q308" t="s">
        <v>357</v>
      </c>
      <c r="R308" s="11">
        <f>VLOOKUP(Q308,Sheet5!$A$1:$E$3,5,FALSE)</f>
        <v>2</v>
      </c>
    </row>
    <row r="309" spans="1:18" x14ac:dyDescent="0.25">
      <c r="A309" t="s">
        <v>343</v>
      </c>
      <c r="B309">
        <v>7.2613500000000002</v>
      </c>
      <c r="C309">
        <v>79.84196</v>
      </c>
      <c r="D309" s="11" t="s">
        <v>487</v>
      </c>
      <c r="K309" t="s">
        <v>380</v>
      </c>
      <c r="M309" s="11" t="str">
        <f>VLOOKUP(Q309,Sheet5!$A$1:$B$3,2,FALSE)</f>
        <v>#E68F96</v>
      </c>
      <c r="N309" t="s">
        <v>94</v>
      </c>
      <c r="O309" t="s">
        <v>412</v>
      </c>
      <c r="Q309" t="s">
        <v>418</v>
      </c>
      <c r="R309" s="11">
        <f>VLOOKUP(Q309,Sheet5!$A$1:$E$3,5,FALSE)</f>
        <v>3</v>
      </c>
    </row>
    <row r="310" spans="1:18" x14ac:dyDescent="0.25">
      <c r="A310" t="s">
        <v>344</v>
      </c>
      <c r="B310">
        <v>6.7676999999999996</v>
      </c>
      <c r="C310">
        <v>80.045379999999994</v>
      </c>
      <c r="D310" s="11" t="s">
        <v>488</v>
      </c>
      <c r="K310" t="s">
        <v>370</v>
      </c>
      <c r="M310" s="11" t="str">
        <f>VLOOKUP(Q310,Sheet5!$A$1:$B$3,2,FALSE)</f>
        <v>#A0A7D8</v>
      </c>
      <c r="N310" t="s">
        <v>350</v>
      </c>
      <c r="O310" t="s">
        <v>412</v>
      </c>
      <c r="Q310" t="s">
        <v>446</v>
      </c>
      <c r="R310" s="11">
        <f>VLOOKUP(Q310,Sheet5!$A$1:$E$3,5,FALSE)</f>
        <v>1</v>
      </c>
    </row>
  </sheetData>
  <autoFilter ref="A1:R31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workbookViewId="0">
      <selection activeCell="D2" sqref="D2"/>
    </sheetView>
  </sheetViews>
  <sheetFormatPr defaultRowHeight="15" x14ac:dyDescent="0.25"/>
  <cols>
    <col min="1" max="1" width="43.140625" bestFit="1" customWidth="1"/>
    <col min="2" max="2" width="11" bestFit="1" customWidth="1"/>
    <col min="3" max="3" width="12.5703125" bestFit="1" customWidth="1"/>
    <col min="4" max="4" width="39.85546875" bestFit="1" customWidth="1"/>
    <col min="5" max="5" width="12.28515625" bestFit="1" customWidth="1"/>
    <col min="6" max="6" width="10.5703125" bestFit="1" customWidth="1"/>
    <col min="7" max="7" width="25.85546875" bestFit="1" customWidth="1"/>
    <col min="8" max="8" width="27.42578125" bestFit="1" customWidth="1"/>
    <col min="9" max="9" width="20.85546875" bestFit="1" customWidth="1"/>
    <col min="10" max="10" width="22.42578125" bestFit="1" customWidth="1"/>
    <col min="11" max="11" width="6.7109375" bestFit="1" customWidth="1"/>
    <col min="12" max="13" width="8" bestFit="1" customWidth="1"/>
    <col min="14" max="14" width="44.5703125" bestFit="1" customWidth="1"/>
    <col min="15" max="15" width="18.5703125" bestFit="1" customWidth="1"/>
  </cols>
  <sheetData>
    <row r="1" spans="1:15" x14ac:dyDescent="0.25">
      <c r="A1" s="17" t="s">
        <v>54</v>
      </c>
      <c r="B1" s="12" t="s">
        <v>55</v>
      </c>
      <c r="C1" s="12" t="s">
        <v>56</v>
      </c>
      <c r="D1" s="12" t="s">
        <v>57</v>
      </c>
      <c r="E1" s="12" t="s">
        <v>58</v>
      </c>
      <c r="F1" s="12" t="s">
        <v>59</v>
      </c>
      <c r="G1" s="12" t="s">
        <v>60</v>
      </c>
      <c r="H1" s="12" t="s">
        <v>61</v>
      </c>
      <c r="I1" s="12" t="s">
        <v>62</v>
      </c>
      <c r="J1" s="12" t="s">
        <v>63</v>
      </c>
      <c r="K1" s="12" t="s">
        <v>35</v>
      </c>
      <c r="L1" s="19" t="s">
        <v>64</v>
      </c>
      <c r="M1" s="12" t="s">
        <v>66</v>
      </c>
      <c r="N1" s="11" t="s">
        <v>107</v>
      </c>
      <c r="O1" s="11" t="s">
        <v>108</v>
      </c>
    </row>
    <row r="2" spans="1:15" x14ac:dyDescent="0.25">
      <c r="A2" s="17" t="s">
        <v>113</v>
      </c>
      <c r="B2" s="13">
        <v>6.8121299999999998</v>
      </c>
      <c r="C2" s="12">
        <v>79.974699999999999</v>
      </c>
      <c r="D2" s="11" t="s">
        <v>68</v>
      </c>
      <c r="E2" s="12">
        <f t="shared" ref="E2:E33" ca="1" si="0">RANDBETWEEN(5,25)</f>
        <v>25</v>
      </c>
      <c r="F2" s="12"/>
      <c r="G2" s="13" t="s">
        <v>71</v>
      </c>
      <c r="H2" s="12" t="s">
        <v>71</v>
      </c>
      <c r="I2" s="11"/>
      <c r="J2" s="11"/>
      <c r="K2" s="12"/>
      <c r="L2" s="19" t="s">
        <v>72</v>
      </c>
      <c r="M2" s="12"/>
      <c r="N2" s="11" t="s">
        <v>73</v>
      </c>
      <c r="O2" s="11" t="s">
        <v>74</v>
      </c>
    </row>
    <row r="3" spans="1:15" x14ac:dyDescent="0.25">
      <c r="A3" s="17" t="s">
        <v>114</v>
      </c>
      <c r="B3" s="13">
        <v>8.0678000000000001</v>
      </c>
      <c r="C3" s="12">
        <v>81.207800000000006</v>
      </c>
      <c r="D3" s="11" t="s">
        <v>68</v>
      </c>
      <c r="E3" s="12">
        <f t="shared" ca="1" si="0"/>
        <v>18</v>
      </c>
      <c r="F3" s="12"/>
      <c r="G3" s="13" t="s">
        <v>71</v>
      </c>
      <c r="H3" s="12" t="s">
        <v>71</v>
      </c>
      <c r="I3" s="11"/>
      <c r="J3" s="11"/>
      <c r="K3" s="14"/>
      <c r="L3" s="19" t="s">
        <v>72</v>
      </c>
      <c r="M3" s="12"/>
      <c r="N3" s="11" t="s">
        <v>75</v>
      </c>
      <c r="O3" s="11" t="s">
        <v>76</v>
      </c>
    </row>
    <row r="4" spans="1:15" x14ac:dyDescent="0.25">
      <c r="A4" s="17" t="s">
        <v>115</v>
      </c>
      <c r="B4" s="13">
        <v>6.9021800000000004</v>
      </c>
      <c r="C4" s="15">
        <v>79.918639999999996</v>
      </c>
      <c r="D4" s="11" t="s">
        <v>68</v>
      </c>
      <c r="E4" s="12">
        <f t="shared" ca="1" si="0"/>
        <v>21</v>
      </c>
      <c r="F4" s="12"/>
      <c r="G4" s="13" t="s">
        <v>71</v>
      </c>
      <c r="H4" s="12" t="s">
        <v>71</v>
      </c>
      <c r="I4" s="11"/>
      <c r="J4" s="11"/>
      <c r="K4" s="14"/>
      <c r="L4" s="19" t="s">
        <v>72</v>
      </c>
      <c r="M4" s="12"/>
      <c r="N4" s="11" t="s">
        <v>77</v>
      </c>
      <c r="O4" s="11" t="s">
        <v>78</v>
      </c>
    </row>
    <row r="5" spans="1:15" x14ac:dyDescent="0.25">
      <c r="A5" s="17" t="s">
        <v>116</v>
      </c>
      <c r="B5" s="13">
        <v>7.4701199999999996</v>
      </c>
      <c r="C5" s="15">
        <v>80.043130000000005</v>
      </c>
      <c r="D5" s="11" t="s">
        <v>68</v>
      </c>
      <c r="E5" s="12">
        <f t="shared" ca="1" si="0"/>
        <v>8</v>
      </c>
      <c r="F5" s="12"/>
      <c r="G5" s="13" t="s">
        <v>71</v>
      </c>
      <c r="H5" s="12" t="s">
        <v>71</v>
      </c>
      <c r="I5" s="11"/>
      <c r="J5" s="11"/>
      <c r="K5" s="14"/>
      <c r="L5" s="19" t="s">
        <v>72</v>
      </c>
      <c r="M5" s="12"/>
      <c r="N5" s="11" t="s">
        <v>77</v>
      </c>
      <c r="O5" s="11" t="s">
        <v>78</v>
      </c>
    </row>
    <row r="6" spans="1:15" x14ac:dyDescent="0.25">
      <c r="A6" s="17" t="s">
        <v>117</v>
      </c>
      <c r="B6" s="13">
        <v>8.0678000000000001</v>
      </c>
      <c r="C6" s="12">
        <v>81.207800000000006</v>
      </c>
      <c r="D6" s="11" t="s">
        <v>68</v>
      </c>
      <c r="E6" s="12">
        <f t="shared" ca="1" si="0"/>
        <v>16</v>
      </c>
      <c r="F6" s="12"/>
      <c r="G6" s="13" t="s">
        <v>71</v>
      </c>
      <c r="H6" s="12" t="s">
        <v>71</v>
      </c>
      <c r="I6" s="11"/>
      <c r="J6" s="11"/>
      <c r="K6" s="14"/>
      <c r="L6" s="19" t="s">
        <v>72</v>
      </c>
      <c r="M6" s="12"/>
      <c r="N6" s="11" t="s">
        <v>75</v>
      </c>
      <c r="O6" s="11" t="s">
        <v>76</v>
      </c>
    </row>
    <row r="7" spans="1:15" x14ac:dyDescent="0.25">
      <c r="A7" s="17" t="s">
        <v>118</v>
      </c>
      <c r="B7" s="13">
        <v>8.0678000000000001</v>
      </c>
      <c r="C7" s="12">
        <v>81.207800000000006</v>
      </c>
      <c r="D7" s="11" t="s">
        <v>68</v>
      </c>
      <c r="E7" s="12">
        <f t="shared" ca="1" si="0"/>
        <v>5</v>
      </c>
      <c r="F7" s="12"/>
      <c r="G7" s="13" t="s">
        <v>71</v>
      </c>
      <c r="H7" s="12" t="s">
        <v>71</v>
      </c>
      <c r="I7" s="11"/>
      <c r="J7" s="11"/>
      <c r="K7" s="14"/>
      <c r="L7" s="19" t="s">
        <v>72</v>
      </c>
      <c r="M7" s="12"/>
      <c r="N7" s="11" t="s">
        <v>75</v>
      </c>
      <c r="O7" s="11" t="s">
        <v>76</v>
      </c>
    </row>
    <row r="8" spans="1:15" x14ac:dyDescent="0.25">
      <c r="A8" s="17" t="s">
        <v>119</v>
      </c>
      <c r="B8" s="13">
        <v>8.0678000000000001</v>
      </c>
      <c r="C8" s="12">
        <v>81.207800000000006</v>
      </c>
      <c r="D8" s="11" t="s">
        <v>68</v>
      </c>
      <c r="E8" s="12">
        <f t="shared" ca="1" si="0"/>
        <v>24</v>
      </c>
      <c r="F8" s="12"/>
      <c r="G8" s="13" t="s">
        <v>71</v>
      </c>
      <c r="H8" s="12" t="s">
        <v>71</v>
      </c>
      <c r="I8" s="11"/>
      <c r="J8" s="11"/>
      <c r="K8" s="12"/>
      <c r="L8" s="19" t="s">
        <v>72</v>
      </c>
      <c r="M8" s="12"/>
      <c r="N8" s="11" t="s">
        <v>75</v>
      </c>
      <c r="O8" s="11" t="s">
        <v>76</v>
      </c>
    </row>
    <row r="9" spans="1:15" x14ac:dyDescent="0.25">
      <c r="A9" s="18" t="s">
        <v>120</v>
      </c>
      <c r="B9" s="13">
        <v>8.0678000000000001</v>
      </c>
      <c r="C9" s="12">
        <v>81.207800000000006</v>
      </c>
      <c r="D9" s="11" t="s">
        <v>68</v>
      </c>
      <c r="E9" s="12">
        <f t="shared" ca="1" si="0"/>
        <v>24</v>
      </c>
      <c r="F9" s="11"/>
      <c r="G9" s="13" t="s">
        <v>71</v>
      </c>
      <c r="H9" s="12" t="s">
        <v>71</v>
      </c>
      <c r="I9" s="11"/>
      <c r="J9" s="11"/>
      <c r="K9" s="11"/>
      <c r="L9" s="20" t="s">
        <v>72</v>
      </c>
      <c r="M9" s="12"/>
      <c r="N9" s="11" t="s">
        <v>75</v>
      </c>
      <c r="O9" s="11" t="s">
        <v>76</v>
      </c>
    </row>
    <row r="10" spans="1:15" x14ac:dyDescent="0.25">
      <c r="A10" s="18" t="s">
        <v>121</v>
      </c>
      <c r="B10" s="16">
        <v>6.8329399999999998</v>
      </c>
      <c r="C10" s="15">
        <v>79.866470000000007</v>
      </c>
      <c r="D10" s="11" t="s">
        <v>68</v>
      </c>
      <c r="E10" s="12">
        <f t="shared" ca="1" si="0"/>
        <v>23</v>
      </c>
      <c r="F10" s="11"/>
      <c r="G10" s="13">
        <v>6.85128</v>
      </c>
      <c r="H10" s="12">
        <v>79.865039999999993</v>
      </c>
      <c r="I10" s="11"/>
      <c r="J10" s="11"/>
      <c r="K10" s="11"/>
      <c r="L10" s="20" t="s">
        <v>81</v>
      </c>
      <c r="M10" s="12"/>
      <c r="N10" s="11" t="s">
        <v>82</v>
      </c>
      <c r="O10" s="11" t="s">
        <v>83</v>
      </c>
    </row>
    <row r="11" spans="1:15" x14ac:dyDescent="0.25">
      <c r="A11" s="18" t="s">
        <v>122</v>
      </c>
      <c r="B11" s="13">
        <v>8.0678000000000001</v>
      </c>
      <c r="C11" s="12">
        <v>81.207800000000006</v>
      </c>
      <c r="D11" s="11" t="s">
        <v>68</v>
      </c>
      <c r="E11" s="12">
        <f t="shared" ca="1" si="0"/>
        <v>19</v>
      </c>
      <c r="F11" s="11"/>
      <c r="G11" s="13" t="s">
        <v>71</v>
      </c>
      <c r="H11" s="12" t="s">
        <v>71</v>
      </c>
      <c r="I11" s="11"/>
      <c r="J11" s="11"/>
      <c r="K11" s="11"/>
      <c r="L11" s="20" t="s">
        <v>72</v>
      </c>
      <c r="M11" s="12"/>
      <c r="N11" s="11" t="s">
        <v>75</v>
      </c>
      <c r="O11" s="11" t="s">
        <v>76</v>
      </c>
    </row>
    <row r="12" spans="1:15" x14ac:dyDescent="0.25">
      <c r="A12" s="18" t="s">
        <v>123</v>
      </c>
      <c r="B12" s="13">
        <v>8.0678000000000001</v>
      </c>
      <c r="C12" s="12">
        <v>81.207800000000006</v>
      </c>
      <c r="D12" s="11" t="s">
        <v>68</v>
      </c>
      <c r="E12" s="12">
        <f t="shared" ca="1" si="0"/>
        <v>7</v>
      </c>
      <c r="F12" s="11"/>
      <c r="G12" s="13" t="s">
        <v>71</v>
      </c>
      <c r="H12" s="12" t="s">
        <v>71</v>
      </c>
      <c r="I12" s="11"/>
      <c r="J12" s="11"/>
      <c r="K12" s="11"/>
      <c r="L12" s="20" t="s">
        <v>72</v>
      </c>
      <c r="M12" s="12"/>
      <c r="N12" s="11" t="s">
        <v>75</v>
      </c>
      <c r="O12" s="11" t="s">
        <v>76</v>
      </c>
    </row>
    <row r="13" spans="1:15" x14ac:dyDescent="0.25">
      <c r="A13" s="17" t="s">
        <v>124</v>
      </c>
      <c r="B13" s="13">
        <v>6.9148300000000003</v>
      </c>
      <c r="C13" s="12">
        <v>79.877600000000001</v>
      </c>
      <c r="D13" s="11" t="s">
        <v>68</v>
      </c>
      <c r="E13" s="12">
        <f t="shared" ca="1" si="0"/>
        <v>13</v>
      </c>
      <c r="F13" s="12"/>
      <c r="G13" s="13">
        <v>6.8121299999999998</v>
      </c>
      <c r="H13" s="12">
        <v>79.974699999999999</v>
      </c>
      <c r="I13" s="11"/>
      <c r="J13" s="11"/>
      <c r="K13" s="12"/>
      <c r="L13" s="19" t="s">
        <v>70</v>
      </c>
      <c r="M13" s="12"/>
      <c r="N13" s="11" t="s">
        <v>73</v>
      </c>
      <c r="O13" s="11" t="s">
        <v>74</v>
      </c>
    </row>
    <row r="14" spans="1:15" x14ac:dyDescent="0.25">
      <c r="A14" s="18" t="s">
        <v>125</v>
      </c>
      <c r="B14" s="13">
        <v>8.0678000000000001</v>
      </c>
      <c r="C14" s="12">
        <v>81.207800000000006</v>
      </c>
      <c r="D14" s="11" t="s">
        <v>68</v>
      </c>
      <c r="E14" s="12">
        <f t="shared" ca="1" si="0"/>
        <v>20</v>
      </c>
      <c r="F14" s="11"/>
      <c r="G14" s="13" t="s">
        <v>71</v>
      </c>
      <c r="H14" s="12" t="s">
        <v>71</v>
      </c>
      <c r="I14" s="11"/>
      <c r="J14" s="11"/>
      <c r="K14" s="11"/>
      <c r="L14" s="20" t="s">
        <v>72</v>
      </c>
      <c r="M14" s="12"/>
      <c r="N14" s="11" t="s">
        <v>75</v>
      </c>
      <c r="O14" s="11" t="s">
        <v>76</v>
      </c>
    </row>
    <row r="15" spans="1:15" x14ac:dyDescent="0.25">
      <c r="A15" s="18" t="s">
        <v>126</v>
      </c>
      <c r="B15" s="13">
        <v>8.0678000000000001</v>
      </c>
      <c r="C15" s="12">
        <v>81.207800000000006</v>
      </c>
      <c r="D15" s="11" t="s">
        <v>68</v>
      </c>
      <c r="E15" s="12">
        <f t="shared" ca="1" si="0"/>
        <v>10</v>
      </c>
      <c r="F15" s="11"/>
      <c r="G15" s="13" t="s">
        <v>71</v>
      </c>
      <c r="H15" s="12" t="s">
        <v>71</v>
      </c>
      <c r="I15" s="11"/>
      <c r="J15" s="11"/>
      <c r="K15" s="11"/>
      <c r="L15" s="20" t="s">
        <v>72</v>
      </c>
      <c r="M15" s="12"/>
      <c r="N15" s="11" t="s">
        <v>75</v>
      </c>
      <c r="O15" s="11" t="s">
        <v>76</v>
      </c>
    </row>
    <row r="16" spans="1:15" x14ac:dyDescent="0.25">
      <c r="A16" s="18" t="s">
        <v>127</v>
      </c>
      <c r="B16" s="13">
        <v>8.0678000000000001</v>
      </c>
      <c r="C16" s="12">
        <v>81.207800000000006</v>
      </c>
      <c r="D16" s="11" t="s">
        <v>68</v>
      </c>
      <c r="E16" s="12">
        <f t="shared" ca="1" si="0"/>
        <v>10</v>
      </c>
      <c r="F16" s="11"/>
      <c r="G16" s="13" t="s">
        <v>71</v>
      </c>
      <c r="H16" s="12" t="s">
        <v>71</v>
      </c>
      <c r="I16" s="11"/>
      <c r="J16" s="11"/>
      <c r="K16" s="11"/>
      <c r="L16" s="20" t="s">
        <v>72</v>
      </c>
      <c r="M16" s="12"/>
      <c r="N16" s="11" t="s">
        <v>75</v>
      </c>
      <c r="O16" s="11" t="s">
        <v>76</v>
      </c>
    </row>
    <row r="17" spans="1:15" x14ac:dyDescent="0.25">
      <c r="A17" s="18" t="s">
        <v>128</v>
      </c>
      <c r="B17" s="16">
        <v>6.8699700000000004</v>
      </c>
      <c r="C17" s="15">
        <v>79.887339999999995</v>
      </c>
      <c r="D17" s="11" t="s">
        <v>68</v>
      </c>
      <c r="E17" s="12">
        <f t="shared" ca="1" si="0"/>
        <v>20</v>
      </c>
      <c r="F17" s="11"/>
      <c r="G17" s="13" t="s">
        <v>71</v>
      </c>
      <c r="H17" s="12" t="s">
        <v>71</v>
      </c>
      <c r="I17" s="11"/>
      <c r="J17" s="11"/>
      <c r="K17" s="11"/>
      <c r="L17" s="20" t="s">
        <v>72</v>
      </c>
      <c r="M17" s="12"/>
      <c r="N17" s="11" t="s">
        <v>86</v>
      </c>
      <c r="O17" s="11" t="s">
        <v>78</v>
      </c>
    </row>
    <row r="18" spans="1:15" x14ac:dyDescent="0.25">
      <c r="A18" s="18" t="s">
        <v>129</v>
      </c>
      <c r="B18" s="16">
        <v>6.8841000000000001</v>
      </c>
      <c r="C18" s="15">
        <v>79.860799999999998</v>
      </c>
      <c r="D18" s="11" t="s">
        <v>68</v>
      </c>
      <c r="E18" s="12">
        <f t="shared" ca="1" si="0"/>
        <v>15</v>
      </c>
      <c r="F18" s="11"/>
      <c r="G18" s="13" t="s">
        <v>71</v>
      </c>
      <c r="H18" s="12" t="s">
        <v>71</v>
      </c>
      <c r="I18" s="11"/>
      <c r="J18" s="11"/>
      <c r="K18" s="11"/>
      <c r="L18" s="20" t="s">
        <v>72</v>
      </c>
      <c r="M18" s="12"/>
      <c r="N18" s="11" t="s">
        <v>87</v>
      </c>
      <c r="O18" s="11" t="s">
        <v>78</v>
      </c>
    </row>
    <row r="19" spans="1:15" x14ac:dyDescent="0.25">
      <c r="A19" s="18" t="s">
        <v>130</v>
      </c>
      <c r="B19" s="13">
        <v>6.9148300000000003</v>
      </c>
      <c r="C19" s="12">
        <v>79.877600000000001</v>
      </c>
      <c r="D19" s="11" t="s">
        <v>68</v>
      </c>
      <c r="E19" s="12">
        <f t="shared" ca="1" si="0"/>
        <v>21</v>
      </c>
      <c r="F19" s="11"/>
      <c r="G19" s="13">
        <v>6.9148300000000003</v>
      </c>
      <c r="H19" s="12">
        <v>79.877600000000001</v>
      </c>
      <c r="I19" s="11"/>
      <c r="J19" s="11"/>
      <c r="K19" s="11"/>
      <c r="L19" s="20" t="s">
        <v>84</v>
      </c>
      <c r="M19" s="12"/>
      <c r="N19" s="11" t="s">
        <v>73</v>
      </c>
      <c r="O19" s="11" t="s">
        <v>74</v>
      </c>
    </row>
    <row r="20" spans="1:15" x14ac:dyDescent="0.25">
      <c r="A20" s="18" t="s">
        <v>131</v>
      </c>
      <c r="B20" s="16">
        <v>6.8174999999999999</v>
      </c>
      <c r="C20" s="15">
        <v>79.867199999999997</v>
      </c>
      <c r="D20" s="11" t="s">
        <v>68</v>
      </c>
      <c r="E20" s="12">
        <f t="shared" ca="1" si="0"/>
        <v>17</v>
      </c>
      <c r="F20" s="11"/>
      <c r="G20" s="13" t="s">
        <v>71</v>
      </c>
      <c r="H20" s="12" t="s">
        <v>71</v>
      </c>
      <c r="I20" s="11"/>
      <c r="J20" s="11"/>
      <c r="K20" s="11"/>
      <c r="L20" s="20" t="s">
        <v>72</v>
      </c>
      <c r="M20" s="12"/>
      <c r="N20" s="11" t="s">
        <v>88</v>
      </c>
      <c r="O20" s="11" t="s">
        <v>78</v>
      </c>
    </row>
    <row r="21" spans="1:15" x14ac:dyDescent="0.25">
      <c r="A21" s="18" t="s">
        <v>132</v>
      </c>
      <c r="B21" s="16">
        <v>6.0175299999999998</v>
      </c>
      <c r="C21" s="15">
        <v>80.377989999999997</v>
      </c>
      <c r="D21" s="11" t="s">
        <v>68</v>
      </c>
      <c r="E21" s="12">
        <f t="shared" ca="1" si="0"/>
        <v>7</v>
      </c>
      <c r="F21" s="11"/>
      <c r="G21" s="13">
        <v>7.4701199999999996</v>
      </c>
      <c r="H21" s="15">
        <v>80.043130000000005</v>
      </c>
      <c r="I21" s="11"/>
      <c r="J21" s="11"/>
      <c r="K21" s="11"/>
      <c r="L21" s="20" t="s">
        <v>79</v>
      </c>
      <c r="M21" s="12"/>
      <c r="N21" s="11" t="s">
        <v>77</v>
      </c>
      <c r="O21" s="11" t="s">
        <v>78</v>
      </c>
    </row>
    <row r="22" spans="1:15" x14ac:dyDescent="0.25">
      <c r="A22" s="18" t="s">
        <v>133</v>
      </c>
      <c r="B22" s="16">
        <v>6.9135299999999997</v>
      </c>
      <c r="C22" s="15">
        <v>79.850809999999996</v>
      </c>
      <c r="D22" s="11" t="s">
        <v>68</v>
      </c>
      <c r="E22" s="12">
        <f t="shared" ca="1" si="0"/>
        <v>19</v>
      </c>
      <c r="F22" s="11"/>
      <c r="G22" s="13" t="s">
        <v>71</v>
      </c>
      <c r="H22" s="12" t="s">
        <v>71</v>
      </c>
      <c r="I22" s="11"/>
      <c r="J22" s="11"/>
      <c r="K22" s="11"/>
      <c r="L22" s="20" t="s">
        <v>72</v>
      </c>
      <c r="M22" s="12"/>
      <c r="N22" s="11" t="s">
        <v>89</v>
      </c>
      <c r="O22" s="11" t="s">
        <v>78</v>
      </c>
    </row>
    <row r="23" spans="1:15" x14ac:dyDescent="0.25">
      <c r="A23" s="18" t="s">
        <v>134</v>
      </c>
      <c r="B23" s="16">
        <v>8.5721500000000006</v>
      </c>
      <c r="C23" s="15">
        <v>81.236289999999997</v>
      </c>
      <c r="D23" s="11" t="s">
        <v>68</v>
      </c>
      <c r="E23" s="12">
        <f t="shared" ca="1" si="0"/>
        <v>18</v>
      </c>
      <c r="F23" s="11"/>
      <c r="G23" s="13" t="s">
        <v>71</v>
      </c>
      <c r="H23" s="12" t="s">
        <v>71</v>
      </c>
      <c r="I23" s="11"/>
      <c r="J23" s="11"/>
      <c r="K23" s="11"/>
      <c r="L23" s="20" t="s">
        <v>72</v>
      </c>
      <c r="M23" s="12"/>
      <c r="N23" s="11" t="s">
        <v>90</v>
      </c>
      <c r="O23" s="11" t="s">
        <v>78</v>
      </c>
    </row>
    <row r="24" spans="1:15" x14ac:dyDescent="0.25">
      <c r="A24" s="17" t="s">
        <v>135</v>
      </c>
      <c r="B24" s="13">
        <v>8.0678000000000001</v>
      </c>
      <c r="C24" s="12">
        <v>81.207800000000006</v>
      </c>
      <c r="D24" s="11" t="s">
        <v>68</v>
      </c>
      <c r="E24" s="12">
        <f t="shared" ca="1" si="0"/>
        <v>8</v>
      </c>
      <c r="F24" s="12"/>
      <c r="G24" s="13" t="s">
        <v>71</v>
      </c>
      <c r="H24" s="12" t="s">
        <v>71</v>
      </c>
      <c r="I24" s="11"/>
      <c r="J24" s="11"/>
      <c r="K24" s="12"/>
      <c r="L24" s="19" t="s">
        <v>72</v>
      </c>
      <c r="M24" s="12"/>
      <c r="N24" s="11" t="s">
        <v>75</v>
      </c>
      <c r="O24" s="11" t="s">
        <v>76</v>
      </c>
    </row>
    <row r="25" spans="1:15" x14ac:dyDescent="0.25">
      <c r="A25" s="18" t="s">
        <v>136</v>
      </c>
      <c r="B25" s="16">
        <v>6.6803699999999999</v>
      </c>
      <c r="C25" s="15">
        <v>80.401359999999997</v>
      </c>
      <c r="D25" s="11" t="s">
        <v>68</v>
      </c>
      <c r="E25" s="12">
        <f t="shared" ca="1" si="0"/>
        <v>20</v>
      </c>
      <c r="F25" s="11"/>
      <c r="G25" s="16">
        <v>6.8329399999999998</v>
      </c>
      <c r="H25" s="15">
        <v>79.866470000000007</v>
      </c>
      <c r="I25" s="11"/>
      <c r="J25" s="11"/>
      <c r="K25" s="11"/>
      <c r="L25" s="20" t="s">
        <v>80</v>
      </c>
      <c r="M25" s="12"/>
      <c r="N25" s="11" t="s">
        <v>82</v>
      </c>
      <c r="O25" s="11" t="s">
        <v>83</v>
      </c>
    </row>
    <row r="26" spans="1:15" x14ac:dyDescent="0.25">
      <c r="A26" s="18" t="s">
        <v>137</v>
      </c>
      <c r="B26" s="16">
        <v>7.1259100000000002</v>
      </c>
      <c r="C26" s="15">
        <v>79.981250000000003</v>
      </c>
      <c r="D26" s="11" t="s">
        <v>68</v>
      </c>
      <c r="E26" s="12">
        <f t="shared" ca="1" si="0"/>
        <v>10</v>
      </c>
      <c r="F26" s="11"/>
      <c r="G26" s="13" t="s">
        <v>71</v>
      </c>
      <c r="H26" s="12" t="s">
        <v>71</v>
      </c>
      <c r="I26" s="11"/>
      <c r="J26" s="11"/>
      <c r="K26" s="11"/>
      <c r="L26" s="20" t="s">
        <v>72</v>
      </c>
      <c r="M26" s="12"/>
      <c r="N26" s="11" t="s">
        <v>87</v>
      </c>
      <c r="O26" s="11" t="s">
        <v>78</v>
      </c>
    </row>
    <row r="27" spans="1:15" x14ac:dyDescent="0.25">
      <c r="A27" s="18" t="s">
        <v>138</v>
      </c>
      <c r="B27" s="16">
        <v>6.9501200000000001</v>
      </c>
      <c r="C27" s="15">
        <v>79.916330000000002</v>
      </c>
      <c r="D27" s="11" t="s">
        <v>68</v>
      </c>
      <c r="E27" s="12">
        <f t="shared" ca="1" si="0"/>
        <v>16</v>
      </c>
      <c r="F27" s="11"/>
      <c r="G27" s="13" t="s">
        <v>71</v>
      </c>
      <c r="H27" s="12" t="s">
        <v>71</v>
      </c>
      <c r="I27" s="11"/>
      <c r="J27" s="11"/>
      <c r="K27" s="11"/>
      <c r="L27" s="20" t="s">
        <v>72</v>
      </c>
      <c r="M27" s="12"/>
      <c r="N27" s="11" t="s">
        <v>89</v>
      </c>
      <c r="O27" s="11" t="s">
        <v>78</v>
      </c>
    </row>
    <row r="28" spans="1:15" x14ac:dyDescent="0.25">
      <c r="A28" s="18" t="s">
        <v>139</v>
      </c>
      <c r="B28" s="13">
        <v>6.9148300000000003</v>
      </c>
      <c r="C28" s="12">
        <v>79.877600000000001</v>
      </c>
      <c r="D28" s="11" t="s">
        <v>68</v>
      </c>
      <c r="E28" s="12">
        <f t="shared" ca="1" si="0"/>
        <v>21</v>
      </c>
      <c r="F28" s="11"/>
      <c r="G28" s="13">
        <v>6.9148300000000003</v>
      </c>
      <c r="H28" s="12">
        <v>79.877600000000001</v>
      </c>
      <c r="I28" s="11"/>
      <c r="J28" s="11"/>
      <c r="K28" s="11"/>
      <c r="L28" s="20" t="s">
        <v>84</v>
      </c>
      <c r="M28" s="12"/>
      <c r="N28" s="11" t="s">
        <v>73</v>
      </c>
      <c r="O28" s="11" t="s">
        <v>74</v>
      </c>
    </row>
    <row r="29" spans="1:15" x14ac:dyDescent="0.25">
      <c r="A29" s="18" t="s">
        <v>140</v>
      </c>
      <c r="B29" s="16">
        <v>8.4906900000000007</v>
      </c>
      <c r="C29" s="15">
        <v>79.921030000000002</v>
      </c>
      <c r="D29" s="11" t="s">
        <v>68</v>
      </c>
      <c r="E29" s="12">
        <f t="shared" ca="1" si="0"/>
        <v>18</v>
      </c>
      <c r="F29" s="11"/>
      <c r="G29" s="13" t="s">
        <v>71</v>
      </c>
      <c r="H29" s="12" t="s">
        <v>71</v>
      </c>
      <c r="I29" s="11"/>
      <c r="J29" s="11"/>
      <c r="K29" s="11"/>
      <c r="L29" s="20" t="s">
        <v>72</v>
      </c>
      <c r="M29" s="12"/>
      <c r="N29" s="11" t="s">
        <v>93</v>
      </c>
      <c r="O29" s="11" t="s">
        <v>74</v>
      </c>
    </row>
    <row r="30" spans="1:15" x14ac:dyDescent="0.25">
      <c r="A30" s="18" t="s">
        <v>141</v>
      </c>
      <c r="B30" s="16">
        <v>6.5841200000000004</v>
      </c>
      <c r="C30" s="15">
        <v>79.958849999999998</v>
      </c>
      <c r="D30" s="11" t="s">
        <v>68</v>
      </c>
      <c r="E30" s="12">
        <f t="shared" ca="1" si="0"/>
        <v>14</v>
      </c>
      <c r="F30" s="11"/>
      <c r="G30" s="13" t="s">
        <v>71</v>
      </c>
      <c r="H30" s="12" t="s">
        <v>71</v>
      </c>
      <c r="I30" s="11"/>
      <c r="J30" s="11"/>
      <c r="K30" s="11"/>
      <c r="L30" s="20" t="s">
        <v>72</v>
      </c>
      <c r="M30" s="12"/>
      <c r="N30" s="11" t="s">
        <v>94</v>
      </c>
      <c r="O30" s="11" t="s">
        <v>95</v>
      </c>
    </row>
    <row r="31" spans="1:15" x14ac:dyDescent="0.25">
      <c r="A31" s="18" t="s">
        <v>142</v>
      </c>
      <c r="B31" s="16">
        <v>6.8265099999999999</v>
      </c>
      <c r="C31" s="15">
        <v>79.864260000000002</v>
      </c>
      <c r="D31" s="11" t="s">
        <v>68</v>
      </c>
      <c r="E31" s="12">
        <f t="shared" ca="1" si="0"/>
        <v>12</v>
      </c>
      <c r="F31" s="11"/>
      <c r="G31" s="13" t="s">
        <v>71</v>
      </c>
      <c r="H31" s="12" t="s">
        <v>71</v>
      </c>
      <c r="I31" s="11"/>
      <c r="J31" s="11"/>
      <c r="K31" s="11"/>
      <c r="L31" s="20" t="s">
        <v>72</v>
      </c>
      <c r="M31" s="12"/>
      <c r="N31" s="11" t="s">
        <v>89</v>
      </c>
      <c r="O31" s="11" t="s">
        <v>78</v>
      </c>
    </row>
    <row r="32" spans="1:15" x14ac:dyDescent="0.25">
      <c r="A32" s="18" t="s">
        <v>143</v>
      </c>
      <c r="B32" s="16">
        <v>7.23468</v>
      </c>
      <c r="C32" s="15">
        <v>80.262559999999993</v>
      </c>
      <c r="D32" s="11" t="s">
        <v>68</v>
      </c>
      <c r="E32" s="12">
        <f t="shared" ca="1" si="0"/>
        <v>21</v>
      </c>
      <c r="F32" s="11"/>
      <c r="G32" s="13" t="s">
        <v>71</v>
      </c>
      <c r="H32" s="12" t="s">
        <v>71</v>
      </c>
      <c r="I32" s="11"/>
      <c r="J32" s="11"/>
      <c r="K32" s="11"/>
      <c r="L32" s="20" t="s">
        <v>72</v>
      </c>
      <c r="M32" s="12"/>
      <c r="N32" s="11" t="s">
        <v>86</v>
      </c>
      <c r="O32" s="11" t="s">
        <v>78</v>
      </c>
    </row>
    <row r="33" spans="1:15" x14ac:dyDescent="0.25">
      <c r="A33" s="18" t="s">
        <v>144</v>
      </c>
      <c r="B33" s="16">
        <v>6.9963699999999998</v>
      </c>
      <c r="C33" s="15">
        <v>79.916259999999994</v>
      </c>
      <c r="D33" s="11" t="s">
        <v>68</v>
      </c>
      <c r="E33" s="12">
        <f t="shared" ca="1" si="0"/>
        <v>10</v>
      </c>
      <c r="F33" s="11"/>
      <c r="G33" s="13" t="s">
        <v>71</v>
      </c>
      <c r="H33" s="12" t="s">
        <v>71</v>
      </c>
      <c r="I33" s="11"/>
      <c r="J33" s="11"/>
      <c r="K33" s="11"/>
      <c r="L33" s="20" t="s">
        <v>72</v>
      </c>
      <c r="M33" s="12"/>
      <c r="N33" s="11" t="s">
        <v>93</v>
      </c>
      <c r="O33" s="11" t="s">
        <v>74</v>
      </c>
    </row>
    <row r="34" spans="1:15" x14ac:dyDescent="0.25">
      <c r="A34" s="18" t="s">
        <v>145</v>
      </c>
      <c r="B34" s="13">
        <v>8.0678000000000001</v>
      </c>
      <c r="C34" s="12">
        <v>81.207800000000006</v>
      </c>
      <c r="D34" s="11" t="s">
        <v>68</v>
      </c>
      <c r="E34" s="12">
        <f t="shared" ref="E34:E65" ca="1" si="1">RANDBETWEEN(5,25)</f>
        <v>12</v>
      </c>
      <c r="F34" s="11"/>
      <c r="G34" s="13" t="s">
        <v>71</v>
      </c>
      <c r="H34" s="12" t="s">
        <v>71</v>
      </c>
      <c r="I34" s="11"/>
      <c r="J34" s="11"/>
      <c r="K34" s="11"/>
      <c r="L34" s="20" t="s">
        <v>72</v>
      </c>
      <c r="M34" s="12"/>
      <c r="N34" s="11" t="s">
        <v>75</v>
      </c>
      <c r="O34" s="11" t="s">
        <v>76</v>
      </c>
    </row>
    <row r="35" spans="1:15" x14ac:dyDescent="0.25">
      <c r="A35" s="17" t="s">
        <v>146</v>
      </c>
      <c r="B35" s="13">
        <v>8.0678000000000001</v>
      </c>
      <c r="C35" s="12">
        <v>81.207800000000006</v>
      </c>
      <c r="D35" s="11" t="s">
        <v>68</v>
      </c>
      <c r="E35" s="12">
        <f t="shared" ca="1" si="1"/>
        <v>18</v>
      </c>
      <c r="F35" s="12"/>
      <c r="G35" s="13" t="s">
        <v>71</v>
      </c>
      <c r="H35" s="12" t="s">
        <v>71</v>
      </c>
      <c r="I35" s="11"/>
      <c r="J35" s="11"/>
      <c r="K35" s="12"/>
      <c r="L35" s="19" t="s">
        <v>72</v>
      </c>
      <c r="M35" s="12"/>
      <c r="N35" s="11" t="s">
        <v>75</v>
      </c>
      <c r="O35" s="11" t="s">
        <v>76</v>
      </c>
    </row>
    <row r="36" spans="1:15" x14ac:dyDescent="0.25">
      <c r="A36" s="18" t="s">
        <v>147</v>
      </c>
      <c r="B36" s="13">
        <v>8.0678000000000001</v>
      </c>
      <c r="C36" s="12">
        <v>81.207800000000006</v>
      </c>
      <c r="D36" s="11" t="s">
        <v>68</v>
      </c>
      <c r="E36" s="12">
        <f t="shared" ca="1" si="1"/>
        <v>23</v>
      </c>
      <c r="F36" s="11"/>
      <c r="G36" s="13" t="s">
        <v>71</v>
      </c>
      <c r="H36" s="12" t="s">
        <v>71</v>
      </c>
      <c r="I36" s="11"/>
      <c r="J36" s="11"/>
      <c r="K36" s="11"/>
      <c r="L36" s="20" t="s">
        <v>72</v>
      </c>
      <c r="M36" s="12"/>
      <c r="N36" s="11" t="s">
        <v>75</v>
      </c>
      <c r="O36" s="11" t="s">
        <v>76</v>
      </c>
    </row>
    <row r="37" spans="1:15" x14ac:dyDescent="0.25">
      <c r="A37" s="18" t="s">
        <v>148</v>
      </c>
      <c r="B37" s="13">
        <v>8.0678000000000001</v>
      </c>
      <c r="C37" s="12">
        <v>81.207800000000006</v>
      </c>
      <c r="D37" s="11" t="s">
        <v>68</v>
      </c>
      <c r="E37" s="12">
        <f t="shared" ca="1" si="1"/>
        <v>16</v>
      </c>
      <c r="F37" s="11"/>
      <c r="G37" s="13">
        <v>8.0678000000000001</v>
      </c>
      <c r="H37" s="12">
        <v>81.207800000000006</v>
      </c>
      <c r="I37" s="11"/>
      <c r="J37" s="11"/>
      <c r="K37" s="11"/>
      <c r="L37" s="20" t="s">
        <v>85</v>
      </c>
      <c r="M37" s="12"/>
      <c r="N37" s="11" t="s">
        <v>75</v>
      </c>
      <c r="O37" s="11" t="s">
        <v>76</v>
      </c>
    </row>
    <row r="38" spans="1:15" x14ac:dyDescent="0.25">
      <c r="A38" s="18" t="s">
        <v>149</v>
      </c>
      <c r="B38" s="13">
        <v>8.0678000000000001</v>
      </c>
      <c r="C38" s="12">
        <v>81.207800000000006</v>
      </c>
      <c r="D38" s="11" t="s">
        <v>68</v>
      </c>
      <c r="E38" s="12">
        <f t="shared" ca="1" si="1"/>
        <v>21</v>
      </c>
      <c r="F38" s="11"/>
      <c r="G38" s="13" t="s">
        <v>71</v>
      </c>
      <c r="H38" s="12" t="s">
        <v>71</v>
      </c>
      <c r="I38" s="11"/>
      <c r="J38" s="11"/>
      <c r="K38" s="11"/>
      <c r="L38" s="20" t="s">
        <v>72</v>
      </c>
      <c r="M38" s="12"/>
      <c r="N38" s="11" t="s">
        <v>75</v>
      </c>
      <c r="O38" s="11" t="s">
        <v>76</v>
      </c>
    </row>
    <row r="39" spans="1:15" x14ac:dyDescent="0.25">
      <c r="A39" s="18" t="s">
        <v>150</v>
      </c>
      <c r="B39" s="13">
        <v>8.0678000000000001</v>
      </c>
      <c r="C39" s="12">
        <v>81.207800000000006</v>
      </c>
      <c r="D39" s="11" t="s">
        <v>68</v>
      </c>
      <c r="E39" s="12">
        <f t="shared" ca="1" si="1"/>
        <v>7</v>
      </c>
      <c r="F39" s="11"/>
      <c r="G39" s="13" t="s">
        <v>71</v>
      </c>
      <c r="H39" s="12" t="s">
        <v>71</v>
      </c>
      <c r="I39" s="11"/>
      <c r="J39" s="11"/>
      <c r="K39" s="11"/>
      <c r="L39" s="20" t="s">
        <v>72</v>
      </c>
      <c r="M39" s="12"/>
      <c r="N39" s="11" t="s">
        <v>75</v>
      </c>
      <c r="O39" s="11" t="s">
        <v>76</v>
      </c>
    </row>
    <row r="40" spans="1:15" x14ac:dyDescent="0.25">
      <c r="A40" s="18" t="s">
        <v>151</v>
      </c>
      <c r="B40" s="16">
        <v>6.0933299999999999</v>
      </c>
      <c r="C40" s="15">
        <v>80.140020000000007</v>
      </c>
      <c r="D40" s="11" t="s">
        <v>68</v>
      </c>
      <c r="E40" s="12">
        <f t="shared" ca="1" si="1"/>
        <v>8</v>
      </c>
      <c r="F40" s="11"/>
      <c r="G40" s="13" t="s">
        <v>71</v>
      </c>
      <c r="H40" s="12" t="s">
        <v>71</v>
      </c>
      <c r="I40" s="11"/>
      <c r="J40" s="11"/>
      <c r="K40" s="11"/>
      <c r="L40" s="20" t="s">
        <v>72</v>
      </c>
      <c r="M40" s="12"/>
      <c r="N40" s="11" t="s">
        <v>87</v>
      </c>
      <c r="O40" s="11" t="s">
        <v>78</v>
      </c>
    </row>
    <row r="41" spans="1:15" x14ac:dyDescent="0.25">
      <c r="A41" s="18" t="s">
        <v>152</v>
      </c>
      <c r="B41" s="11">
        <v>7.3426400000000003</v>
      </c>
      <c r="C41" s="15">
        <v>79.840369999999993</v>
      </c>
      <c r="D41" s="11" t="s">
        <v>68</v>
      </c>
      <c r="E41" s="12">
        <f t="shared" ca="1" si="1"/>
        <v>14</v>
      </c>
      <c r="F41" s="11"/>
      <c r="G41" s="13" t="s">
        <v>71</v>
      </c>
      <c r="H41" s="12" t="s">
        <v>71</v>
      </c>
      <c r="I41" s="11"/>
      <c r="J41" s="11"/>
      <c r="K41" s="11"/>
      <c r="L41" s="20" t="s">
        <v>72</v>
      </c>
      <c r="M41" s="12"/>
      <c r="N41" s="11" t="s">
        <v>77</v>
      </c>
      <c r="O41" s="11" t="s">
        <v>78</v>
      </c>
    </row>
    <row r="42" spans="1:15" x14ac:dyDescent="0.25">
      <c r="A42" s="18" t="s">
        <v>153</v>
      </c>
      <c r="B42" s="11">
        <v>7.3426400000000003</v>
      </c>
      <c r="C42" s="15">
        <v>79.840369999999993</v>
      </c>
      <c r="D42" s="11" t="s">
        <v>68</v>
      </c>
      <c r="E42" s="12">
        <f t="shared" ca="1" si="1"/>
        <v>24</v>
      </c>
      <c r="F42" s="11"/>
      <c r="G42" s="11">
        <v>7.3426400000000003</v>
      </c>
      <c r="H42" s="15">
        <v>79.840369999999993</v>
      </c>
      <c r="I42" s="11"/>
      <c r="J42" s="11"/>
      <c r="K42" s="11"/>
      <c r="L42" s="20" t="s">
        <v>97</v>
      </c>
      <c r="M42" s="12"/>
      <c r="N42" s="11" t="s">
        <v>77</v>
      </c>
      <c r="O42" s="11" t="s">
        <v>78</v>
      </c>
    </row>
    <row r="43" spans="1:15" x14ac:dyDescent="0.25">
      <c r="A43" s="18" t="s">
        <v>154</v>
      </c>
      <c r="B43" s="16">
        <v>6.8329399999999998</v>
      </c>
      <c r="C43" s="15">
        <v>79.866470000000007</v>
      </c>
      <c r="D43" s="11" t="s">
        <v>68</v>
      </c>
      <c r="E43" s="12">
        <f t="shared" ca="1" si="1"/>
        <v>6</v>
      </c>
      <c r="F43" s="11"/>
      <c r="G43" s="13" t="s">
        <v>71</v>
      </c>
      <c r="H43" s="12" t="s">
        <v>71</v>
      </c>
      <c r="I43" s="11"/>
      <c r="J43" s="11"/>
      <c r="K43" s="11"/>
      <c r="L43" s="20" t="s">
        <v>72</v>
      </c>
      <c r="M43" s="12"/>
      <c r="N43" s="11" t="s">
        <v>94</v>
      </c>
      <c r="O43" s="11" t="s">
        <v>95</v>
      </c>
    </row>
    <row r="44" spans="1:15" x14ac:dyDescent="0.25">
      <c r="A44" s="18" t="s">
        <v>155</v>
      </c>
      <c r="B44" s="16">
        <v>6.7145099999999998</v>
      </c>
      <c r="C44" s="15">
        <v>79.988029999999995</v>
      </c>
      <c r="D44" s="11" t="s">
        <v>68</v>
      </c>
      <c r="E44" s="12">
        <f t="shared" ca="1" si="1"/>
        <v>5</v>
      </c>
      <c r="F44" s="11"/>
      <c r="G44" s="13" t="s">
        <v>71</v>
      </c>
      <c r="H44" s="12" t="s">
        <v>71</v>
      </c>
      <c r="I44" s="11"/>
      <c r="J44" s="11"/>
      <c r="K44" s="11"/>
      <c r="L44" s="20" t="s">
        <v>72</v>
      </c>
      <c r="M44" s="12"/>
      <c r="N44" s="11" t="s">
        <v>93</v>
      </c>
      <c r="O44" s="11" t="s">
        <v>74</v>
      </c>
    </row>
    <row r="45" spans="1:15" x14ac:dyDescent="0.25">
      <c r="A45" s="18" t="s">
        <v>156</v>
      </c>
      <c r="B45" s="16">
        <v>6.4755700000000003</v>
      </c>
      <c r="C45" s="15">
        <v>79.982479999999995</v>
      </c>
      <c r="D45" s="11" t="s">
        <v>68</v>
      </c>
      <c r="E45" s="12">
        <f t="shared" ca="1" si="1"/>
        <v>19</v>
      </c>
      <c r="F45" s="11"/>
      <c r="G45" s="16">
        <v>8.4906900000000007</v>
      </c>
      <c r="H45" s="15">
        <v>79.921030000000002</v>
      </c>
      <c r="I45" s="11"/>
      <c r="J45" s="11"/>
      <c r="K45" s="11"/>
      <c r="L45" s="20" t="s">
        <v>92</v>
      </c>
      <c r="M45" s="12"/>
      <c r="N45" s="11" t="s">
        <v>93</v>
      </c>
      <c r="O45" s="11" t="s">
        <v>74</v>
      </c>
    </row>
    <row r="46" spans="1:15" x14ac:dyDescent="0.25">
      <c r="A46" s="18" t="s">
        <v>157</v>
      </c>
      <c r="B46" s="13">
        <v>6.85128</v>
      </c>
      <c r="C46" s="12">
        <v>79.865039999999993</v>
      </c>
      <c r="D46" s="11" t="s">
        <v>68</v>
      </c>
      <c r="E46" s="12">
        <f t="shared" ca="1" si="1"/>
        <v>17</v>
      </c>
      <c r="F46" s="12"/>
      <c r="G46" s="13" t="s">
        <v>71</v>
      </c>
      <c r="H46" s="12" t="s">
        <v>71</v>
      </c>
      <c r="I46" s="11"/>
      <c r="J46" s="11"/>
      <c r="K46" s="12"/>
      <c r="L46" s="19" t="s">
        <v>72</v>
      </c>
      <c r="M46" s="12"/>
      <c r="N46" s="11" t="s">
        <v>82</v>
      </c>
      <c r="O46" s="11" t="s">
        <v>83</v>
      </c>
    </row>
    <row r="47" spans="1:15" x14ac:dyDescent="0.25">
      <c r="A47" s="18" t="s">
        <v>158</v>
      </c>
      <c r="B47" s="16">
        <v>6.9040699999999999</v>
      </c>
      <c r="C47" s="15">
        <v>79.953680000000006</v>
      </c>
      <c r="D47" s="11" t="s">
        <v>68</v>
      </c>
      <c r="E47" s="12">
        <f t="shared" ca="1" si="1"/>
        <v>25</v>
      </c>
      <c r="F47" s="11"/>
      <c r="G47" s="13">
        <v>6.8121299999999998</v>
      </c>
      <c r="H47" s="12">
        <v>79.974699999999999</v>
      </c>
      <c r="I47" s="11"/>
      <c r="J47" s="11"/>
      <c r="K47" s="11"/>
      <c r="L47" s="20" t="s">
        <v>70</v>
      </c>
      <c r="M47" s="12"/>
      <c r="N47" s="11" t="s">
        <v>73</v>
      </c>
      <c r="O47" s="11" t="s">
        <v>74</v>
      </c>
    </row>
    <row r="48" spans="1:15" x14ac:dyDescent="0.25">
      <c r="A48" s="18" t="s">
        <v>159</v>
      </c>
      <c r="B48" s="16">
        <v>6.8265099999999999</v>
      </c>
      <c r="C48" s="15">
        <v>79.864260000000002</v>
      </c>
      <c r="D48" s="11" t="s">
        <v>68</v>
      </c>
      <c r="E48" s="12">
        <f t="shared" ca="1" si="1"/>
        <v>8</v>
      </c>
      <c r="F48" s="11"/>
      <c r="G48" s="16">
        <v>6.8265099999999999</v>
      </c>
      <c r="H48" s="15">
        <v>79.864260000000002</v>
      </c>
      <c r="I48" s="11"/>
      <c r="J48" s="11"/>
      <c r="K48" s="11"/>
      <c r="L48" s="20" t="s">
        <v>96</v>
      </c>
      <c r="M48" s="12"/>
      <c r="N48" s="11" t="s">
        <v>89</v>
      </c>
      <c r="O48" s="11" t="s">
        <v>78</v>
      </c>
    </row>
    <row r="49" spans="1:15" x14ac:dyDescent="0.25">
      <c r="A49" s="18" t="s">
        <v>160</v>
      </c>
      <c r="B49" s="16">
        <v>6.9820500000000001</v>
      </c>
      <c r="C49" s="15">
        <v>79.885990000000007</v>
      </c>
      <c r="D49" s="11" t="s">
        <v>68</v>
      </c>
      <c r="E49" s="12">
        <f t="shared" ca="1" si="1"/>
        <v>6</v>
      </c>
      <c r="F49" s="11"/>
      <c r="G49" s="13" t="s">
        <v>71</v>
      </c>
      <c r="H49" s="12" t="s">
        <v>71</v>
      </c>
      <c r="I49" s="11"/>
      <c r="J49" s="11"/>
      <c r="K49" s="11"/>
      <c r="L49" s="20" t="s">
        <v>72</v>
      </c>
      <c r="M49" s="12"/>
      <c r="N49" s="11" t="s">
        <v>77</v>
      </c>
      <c r="O49" s="11" t="s">
        <v>78</v>
      </c>
    </row>
    <row r="50" spans="1:15" x14ac:dyDescent="0.25">
      <c r="A50" s="18" t="s">
        <v>161</v>
      </c>
      <c r="B50" s="16">
        <v>7.07925</v>
      </c>
      <c r="C50" s="15">
        <v>79.897180000000006</v>
      </c>
      <c r="D50" s="11" t="s">
        <v>68</v>
      </c>
      <c r="E50" s="12">
        <f t="shared" ca="1" si="1"/>
        <v>17</v>
      </c>
      <c r="F50" s="11"/>
      <c r="G50" s="13" t="s">
        <v>71</v>
      </c>
      <c r="H50" s="12" t="s">
        <v>71</v>
      </c>
      <c r="I50" s="11"/>
      <c r="J50" s="11"/>
      <c r="K50" s="11"/>
      <c r="L50" s="20" t="s">
        <v>72</v>
      </c>
      <c r="M50" s="12"/>
      <c r="N50" s="11" t="s">
        <v>77</v>
      </c>
      <c r="O50" s="11" t="s">
        <v>78</v>
      </c>
    </row>
    <row r="51" spans="1:15" x14ac:dyDescent="0.25">
      <c r="A51" s="18" t="s">
        <v>162</v>
      </c>
      <c r="B51" s="16">
        <v>7.07925</v>
      </c>
      <c r="C51" s="15">
        <v>79.897180000000006</v>
      </c>
      <c r="D51" s="11" t="s">
        <v>68</v>
      </c>
      <c r="E51" s="12">
        <f t="shared" ca="1" si="1"/>
        <v>18</v>
      </c>
      <c r="F51" s="11"/>
      <c r="G51" s="16">
        <v>7.07925</v>
      </c>
      <c r="H51" s="15">
        <v>79.897180000000006</v>
      </c>
      <c r="I51" s="11"/>
      <c r="J51" s="11"/>
      <c r="K51" s="11"/>
      <c r="L51" s="20" t="s">
        <v>100</v>
      </c>
      <c r="M51" s="12"/>
      <c r="N51" s="11" t="s">
        <v>77</v>
      </c>
      <c r="O51" s="11" t="s">
        <v>78</v>
      </c>
    </row>
    <row r="52" spans="1:15" x14ac:dyDescent="0.25">
      <c r="A52" s="18" t="s">
        <v>163</v>
      </c>
      <c r="B52" s="16">
        <v>7.07925</v>
      </c>
      <c r="C52" s="15">
        <v>79.897180000000006</v>
      </c>
      <c r="D52" s="11" t="s">
        <v>68</v>
      </c>
      <c r="E52" s="12">
        <f t="shared" ca="1" si="1"/>
        <v>13</v>
      </c>
      <c r="F52" s="11"/>
      <c r="G52" s="16">
        <v>7.07925</v>
      </c>
      <c r="H52" s="15">
        <v>79.897180000000006</v>
      </c>
      <c r="I52" s="11"/>
      <c r="J52" s="11"/>
      <c r="K52" s="11"/>
      <c r="L52" s="20" t="s">
        <v>100</v>
      </c>
      <c r="M52" s="12"/>
      <c r="N52" s="11" t="s">
        <v>77</v>
      </c>
      <c r="O52" s="11" t="s">
        <v>78</v>
      </c>
    </row>
    <row r="53" spans="1:15" x14ac:dyDescent="0.25">
      <c r="A53" s="18" t="s">
        <v>164</v>
      </c>
      <c r="B53" s="16">
        <v>7.07925</v>
      </c>
      <c r="C53" s="15">
        <v>79.897180000000006</v>
      </c>
      <c r="D53" s="11" t="s">
        <v>68</v>
      </c>
      <c r="E53" s="12">
        <f t="shared" ca="1" si="1"/>
        <v>17</v>
      </c>
      <c r="F53" s="11"/>
      <c r="G53" s="16">
        <v>7.07925</v>
      </c>
      <c r="H53" s="15">
        <v>79.897180000000006</v>
      </c>
      <c r="I53" s="11"/>
      <c r="J53" s="11"/>
      <c r="K53" s="11"/>
      <c r="L53" s="20" t="s">
        <v>100</v>
      </c>
      <c r="M53" s="12"/>
      <c r="N53" s="11" t="s">
        <v>77</v>
      </c>
      <c r="O53" s="11" t="s">
        <v>78</v>
      </c>
    </row>
    <row r="54" spans="1:15" x14ac:dyDescent="0.25">
      <c r="A54" s="18" t="s">
        <v>165</v>
      </c>
      <c r="B54" s="16">
        <v>6.6803699999999999</v>
      </c>
      <c r="C54" s="15">
        <v>80.401359999999997</v>
      </c>
      <c r="D54" s="11" t="s">
        <v>68</v>
      </c>
      <c r="E54" s="12">
        <f t="shared" ca="1" si="1"/>
        <v>23</v>
      </c>
      <c r="F54" s="11"/>
      <c r="G54" s="16">
        <v>6.6803699999999999</v>
      </c>
      <c r="H54" s="15">
        <v>80.401359999999997</v>
      </c>
      <c r="I54" s="11"/>
      <c r="J54" s="11"/>
      <c r="K54" s="11"/>
      <c r="L54" s="20" t="s">
        <v>91</v>
      </c>
      <c r="M54" s="12"/>
      <c r="N54" s="11" t="s">
        <v>82</v>
      </c>
      <c r="O54" s="11" t="s">
        <v>83</v>
      </c>
    </row>
    <row r="55" spans="1:15" x14ac:dyDescent="0.25">
      <c r="A55" s="18" t="s">
        <v>166</v>
      </c>
      <c r="B55" s="16">
        <v>6.6803699999999999</v>
      </c>
      <c r="C55" s="15">
        <v>80.401359999999997</v>
      </c>
      <c r="D55" s="11" t="s">
        <v>68</v>
      </c>
      <c r="E55" s="12">
        <f t="shared" ca="1" si="1"/>
        <v>9</v>
      </c>
      <c r="F55" s="11"/>
      <c r="G55" s="16">
        <v>6.6803699999999999</v>
      </c>
      <c r="H55" s="15">
        <v>80.401359999999997</v>
      </c>
      <c r="I55" s="11"/>
      <c r="J55" s="11"/>
      <c r="K55" s="11"/>
      <c r="L55" s="20" t="s">
        <v>91</v>
      </c>
      <c r="M55" s="12"/>
      <c r="N55" s="11" t="s">
        <v>82</v>
      </c>
      <c r="O55" s="11" t="s">
        <v>83</v>
      </c>
    </row>
    <row r="56" spans="1:15" x14ac:dyDescent="0.25">
      <c r="A56" s="18" t="s">
        <v>167</v>
      </c>
      <c r="B56" s="16">
        <v>7.2970199999999998</v>
      </c>
      <c r="C56" s="15">
        <v>79.860919999999993</v>
      </c>
      <c r="D56" s="11" t="s">
        <v>68</v>
      </c>
      <c r="E56" s="12">
        <f t="shared" ca="1" si="1"/>
        <v>6</v>
      </c>
      <c r="F56" s="11"/>
      <c r="G56" s="11">
        <v>7.3426400000000003</v>
      </c>
      <c r="H56" s="15">
        <v>79.840369999999993</v>
      </c>
      <c r="I56" s="11"/>
      <c r="J56" s="11"/>
      <c r="K56" s="11"/>
      <c r="L56" s="20" t="s">
        <v>98</v>
      </c>
      <c r="M56" s="12"/>
      <c r="N56" s="11" t="s">
        <v>77</v>
      </c>
      <c r="O56" s="11" t="s">
        <v>78</v>
      </c>
    </row>
    <row r="57" spans="1:15" x14ac:dyDescent="0.25">
      <c r="A57" s="17" t="s">
        <v>168</v>
      </c>
      <c r="B57" s="13">
        <v>8.0678000000000001</v>
      </c>
      <c r="C57" s="12">
        <v>81.207800000000006</v>
      </c>
      <c r="D57" s="11" t="s">
        <v>68</v>
      </c>
      <c r="E57" s="12">
        <f t="shared" ca="1" si="1"/>
        <v>8</v>
      </c>
      <c r="F57" s="12"/>
      <c r="G57" s="13" t="s">
        <v>71</v>
      </c>
      <c r="H57" s="12" t="s">
        <v>71</v>
      </c>
      <c r="I57" s="11"/>
      <c r="J57" s="11"/>
      <c r="K57" s="12"/>
      <c r="L57" s="19" t="s">
        <v>72</v>
      </c>
      <c r="M57" s="12"/>
      <c r="N57" s="11" t="s">
        <v>75</v>
      </c>
      <c r="O57" s="11" t="s">
        <v>76</v>
      </c>
    </row>
    <row r="58" spans="1:15" x14ac:dyDescent="0.25">
      <c r="A58" s="18" t="s">
        <v>169</v>
      </c>
      <c r="B58" s="16">
        <v>7.2970199999999998</v>
      </c>
      <c r="C58" s="15">
        <v>79.860919999999993</v>
      </c>
      <c r="D58" s="11" t="s">
        <v>68</v>
      </c>
      <c r="E58" s="12">
        <f t="shared" ca="1" si="1"/>
        <v>15</v>
      </c>
      <c r="F58" s="11"/>
      <c r="G58" s="11">
        <v>7.3426400000000003</v>
      </c>
      <c r="H58" s="15">
        <v>79.840369999999993</v>
      </c>
      <c r="I58" s="11"/>
      <c r="J58" s="11"/>
      <c r="K58" s="11"/>
      <c r="L58" s="20" t="s">
        <v>98</v>
      </c>
      <c r="M58" s="12"/>
      <c r="N58" s="11" t="s">
        <v>77</v>
      </c>
      <c r="O58" s="11" t="s">
        <v>78</v>
      </c>
    </row>
    <row r="59" spans="1:15" x14ac:dyDescent="0.25">
      <c r="A59" s="18" t="s">
        <v>170</v>
      </c>
      <c r="B59" s="16">
        <v>6.8304799999999997</v>
      </c>
      <c r="C59" s="15">
        <v>80.987880000000004</v>
      </c>
      <c r="D59" s="11" t="s">
        <v>68</v>
      </c>
      <c r="E59" s="12">
        <f t="shared" ca="1" si="1"/>
        <v>6</v>
      </c>
      <c r="F59" s="11"/>
      <c r="G59" s="16">
        <v>8.4906900000000007</v>
      </c>
      <c r="H59" s="15">
        <v>79.921030000000002</v>
      </c>
      <c r="I59" s="11"/>
      <c r="J59" s="11"/>
      <c r="K59" s="11"/>
      <c r="L59" s="20" t="s">
        <v>92</v>
      </c>
      <c r="M59" s="12"/>
      <c r="N59" s="11" t="s">
        <v>93</v>
      </c>
      <c r="O59" s="11" t="s">
        <v>74</v>
      </c>
    </row>
    <row r="60" spans="1:15" x14ac:dyDescent="0.25">
      <c r="A60" s="18" t="s">
        <v>171</v>
      </c>
      <c r="B60" s="16">
        <v>7.0770999999999997</v>
      </c>
      <c r="C60" s="15">
        <v>79.860100000000003</v>
      </c>
      <c r="D60" s="11" t="s">
        <v>68</v>
      </c>
      <c r="E60" s="12">
        <f t="shared" ca="1" si="1"/>
        <v>11</v>
      </c>
      <c r="F60" s="11"/>
      <c r="G60" s="16">
        <v>7.07925</v>
      </c>
      <c r="H60" s="15">
        <v>79.897180000000006</v>
      </c>
      <c r="I60" s="11"/>
      <c r="J60" s="11"/>
      <c r="K60" s="11"/>
      <c r="L60" s="20" t="s">
        <v>100</v>
      </c>
      <c r="M60" s="12"/>
      <c r="N60" s="11" t="s">
        <v>77</v>
      </c>
      <c r="O60" s="11" t="s">
        <v>78</v>
      </c>
    </row>
    <row r="61" spans="1:15" x14ac:dyDescent="0.25">
      <c r="A61" s="18" t="s">
        <v>172</v>
      </c>
      <c r="B61" s="13">
        <v>8.0678000000000001</v>
      </c>
      <c r="C61" s="12">
        <v>81.207800000000006</v>
      </c>
      <c r="D61" s="11" t="s">
        <v>68</v>
      </c>
      <c r="E61" s="12">
        <f t="shared" ca="1" si="1"/>
        <v>21</v>
      </c>
      <c r="F61" s="11"/>
      <c r="G61" s="13" t="s">
        <v>71</v>
      </c>
      <c r="H61" s="12" t="s">
        <v>71</v>
      </c>
      <c r="I61" s="11"/>
      <c r="J61" s="11"/>
      <c r="K61" s="11"/>
      <c r="L61" s="20" t="s">
        <v>72</v>
      </c>
      <c r="M61" s="12"/>
      <c r="N61" s="11" t="s">
        <v>75</v>
      </c>
      <c r="O61" s="11" t="s">
        <v>76</v>
      </c>
    </row>
    <row r="62" spans="1:15" x14ac:dyDescent="0.25">
      <c r="A62" s="18" t="s">
        <v>173</v>
      </c>
      <c r="B62" s="13">
        <v>6.9148300000000003</v>
      </c>
      <c r="C62" s="12">
        <v>79.877600000000001</v>
      </c>
      <c r="D62" s="11" t="s">
        <v>68</v>
      </c>
      <c r="E62" s="12">
        <f t="shared" ca="1" si="1"/>
        <v>20</v>
      </c>
      <c r="F62" s="11"/>
      <c r="G62" s="16">
        <v>6.8329399999999998</v>
      </c>
      <c r="H62" s="15">
        <v>79.866470000000007</v>
      </c>
      <c r="I62" s="11"/>
      <c r="J62" s="11"/>
      <c r="K62" s="11"/>
      <c r="L62" s="20" t="s">
        <v>99</v>
      </c>
      <c r="M62" s="12"/>
      <c r="N62" s="11" t="s">
        <v>94</v>
      </c>
      <c r="O62" s="11" t="s">
        <v>95</v>
      </c>
    </row>
    <row r="63" spans="1:15" x14ac:dyDescent="0.25">
      <c r="A63" s="18" t="s">
        <v>174</v>
      </c>
      <c r="B63" s="13">
        <v>8.0678000000000001</v>
      </c>
      <c r="C63" s="12">
        <v>81.207800000000006</v>
      </c>
      <c r="D63" s="11" t="s">
        <v>68</v>
      </c>
      <c r="E63" s="12">
        <f t="shared" ca="1" si="1"/>
        <v>25</v>
      </c>
      <c r="F63" s="11"/>
      <c r="G63" s="13" t="s">
        <v>71</v>
      </c>
      <c r="H63" s="12" t="s">
        <v>71</v>
      </c>
      <c r="I63" s="11"/>
      <c r="J63" s="11"/>
      <c r="K63" s="11"/>
      <c r="L63" s="20" t="s">
        <v>72</v>
      </c>
      <c r="M63" s="12"/>
      <c r="N63" s="11" t="s">
        <v>75</v>
      </c>
      <c r="O63" s="11" t="s">
        <v>76</v>
      </c>
    </row>
    <row r="64" spans="1:15" x14ac:dyDescent="0.25">
      <c r="A64" s="18" t="s">
        <v>175</v>
      </c>
      <c r="B64" s="16">
        <v>6.7145099999999998</v>
      </c>
      <c r="C64" s="15">
        <v>79.988029999999995</v>
      </c>
      <c r="D64" s="11" t="s">
        <v>68</v>
      </c>
      <c r="E64" s="12">
        <f t="shared" ca="1" si="1"/>
        <v>9</v>
      </c>
      <c r="F64" s="11"/>
      <c r="G64" s="13" t="s">
        <v>71</v>
      </c>
      <c r="H64" s="12" t="s">
        <v>71</v>
      </c>
      <c r="I64" s="11"/>
      <c r="J64" s="11"/>
      <c r="K64" s="11"/>
      <c r="L64" s="20" t="s">
        <v>72</v>
      </c>
      <c r="M64" s="12"/>
      <c r="N64" s="11" t="s">
        <v>103</v>
      </c>
      <c r="O64" s="11" t="s">
        <v>78</v>
      </c>
    </row>
    <row r="65" spans="1:15" x14ac:dyDescent="0.25">
      <c r="A65" s="18" t="s">
        <v>176</v>
      </c>
      <c r="B65" s="16">
        <v>7.1013099999999998</v>
      </c>
      <c r="C65" s="11">
        <v>79.909329999999997</v>
      </c>
      <c r="D65" s="11" t="s">
        <v>68</v>
      </c>
      <c r="E65" s="12">
        <f t="shared" ca="1" si="1"/>
        <v>13</v>
      </c>
      <c r="F65" s="11"/>
      <c r="G65" s="16">
        <v>7.07925</v>
      </c>
      <c r="H65" s="15">
        <v>79.897180000000006</v>
      </c>
      <c r="I65" s="11"/>
      <c r="J65" s="11"/>
      <c r="K65" s="11"/>
      <c r="L65" s="20" t="s">
        <v>101</v>
      </c>
      <c r="M65" s="12"/>
      <c r="N65" s="11" t="s">
        <v>77</v>
      </c>
      <c r="O65" s="11" t="s">
        <v>78</v>
      </c>
    </row>
    <row r="66" spans="1:15" x14ac:dyDescent="0.25">
      <c r="A66" s="18" t="s">
        <v>177</v>
      </c>
      <c r="B66" s="16">
        <v>6.8837099999999998</v>
      </c>
      <c r="C66" s="11">
        <v>79.886849999999995</v>
      </c>
      <c r="D66" s="11" t="s">
        <v>68</v>
      </c>
      <c r="E66" s="12">
        <f t="shared" ref="E66:E87" ca="1" si="2">RANDBETWEEN(5,25)</f>
        <v>16</v>
      </c>
      <c r="F66" s="11"/>
      <c r="G66" s="13" t="s">
        <v>71</v>
      </c>
      <c r="H66" s="12" t="s">
        <v>71</v>
      </c>
      <c r="I66" s="11"/>
      <c r="J66" s="11"/>
      <c r="K66" s="11"/>
      <c r="L66" s="20" t="s">
        <v>72</v>
      </c>
      <c r="M66" s="12"/>
      <c r="N66" s="11" t="s">
        <v>90</v>
      </c>
      <c r="O66" s="11" t="s">
        <v>78</v>
      </c>
    </row>
    <row r="67" spans="1:15" x14ac:dyDescent="0.25">
      <c r="A67" s="18" t="s">
        <v>178</v>
      </c>
      <c r="B67" s="13">
        <v>8.0678000000000001</v>
      </c>
      <c r="C67" s="12">
        <v>81.207800000000006</v>
      </c>
      <c r="D67" s="11" t="s">
        <v>68</v>
      </c>
      <c r="E67" s="12">
        <f t="shared" ca="1" si="2"/>
        <v>15</v>
      </c>
      <c r="F67" s="11"/>
      <c r="G67" s="13" t="s">
        <v>71</v>
      </c>
      <c r="H67" s="12" t="s">
        <v>71</v>
      </c>
      <c r="I67" s="11"/>
      <c r="J67" s="11"/>
      <c r="K67" s="11"/>
      <c r="L67" s="20" t="s">
        <v>72</v>
      </c>
      <c r="M67" s="12"/>
      <c r="N67" s="11" t="s">
        <v>75</v>
      </c>
      <c r="O67" s="11" t="s">
        <v>76</v>
      </c>
    </row>
    <row r="68" spans="1:15" x14ac:dyDescent="0.25">
      <c r="A68" s="17" t="s">
        <v>179</v>
      </c>
      <c r="B68" s="13">
        <v>6.9148300000000003</v>
      </c>
      <c r="C68" s="12">
        <v>79.877600000000001</v>
      </c>
      <c r="D68" s="11" t="s">
        <v>68</v>
      </c>
      <c r="E68" s="12">
        <f t="shared" ca="1" si="2"/>
        <v>18</v>
      </c>
      <c r="F68" s="12"/>
      <c r="G68" s="13">
        <v>6.9148300000000003</v>
      </c>
      <c r="H68" s="12">
        <v>79.877600000000001</v>
      </c>
      <c r="I68" s="11"/>
      <c r="J68" s="11"/>
      <c r="K68" s="12"/>
      <c r="L68" s="19" t="s">
        <v>84</v>
      </c>
      <c r="M68" s="12"/>
      <c r="N68" s="11" t="s">
        <v>73</v>
      </c>
      <c r="O68" s="11" t="s">
        <v>74</v>
      </c>
    </row>
    <row r="69" spans="1:15" x14ac:dyDescent="0.25">
      <c r="A69" s="18" t="s">
        <v>180</v>
      </c>
      <c r="B69" s="13">
        <v>8.0678000000000001</v>
      </c>
      <c r="C69" s="12">
        <v>81.207800000000006</v>
      </c>
      <c r="D69" s="11" t="s">
        <v>68</v>
      </c>
      <c r="E69" s="12">
        <f t="shared" ca="1" si="2"/>
        <v>15</v>
      </c>
      <c r="F69" s="11"/>
      <c r="G69" s="13" t="s">
        <v>71</v>
      </c>
      <c r="H69" s="12" t="s">
        <v>71</v>
      </c>
      <c r="I69" s="11"/>
      <c r="J69" s="11"/>
      <c r="K69" s="11"/>
      <c r="L69" s="20" t="s">
        <v>72</v>
      </c>
      <c r="M69" s="12"/>
      <c r="N69" s="11" t="s">
        <v>75</v>
      </c>
      <c r="O69" s="11" t="s">
        <v>76</v>
      </c>
    </row>
    <row r="70" spans="1:15" x14ac:dyDescent="0.25">
      <c r="A70" s="18" t="s">
        <v>181</v>
      </c>
      <c r="B70" s="13">
        <v>8.0678000000000001</v>
      </c>
      <c r="C70" s="12">
        <v>81.207800000000006</v>
      </c>
      <c r="D70" s="11" t="s">
        <v>68</v>
      </c>
      <c r="E70" s="12">
        <f t="shared" ca="1" si="2"/>
        <v>6</v>
      </c>
      <c r="F70" s="11"/>
      <c r="G70" s="13" t="s">
        <v>71</v>
      </c>
      <c r="H70" s="12" t="s">
        <v>71</v>
      </c>
      <c r="I70" s="11"/>
      <c r="J70" s="11"/>
      <c r="K70" s="11"/>
      <c r="L70" s="20" t="s">
        <v>72</v>
      </c>
      <c r="M70" s="12"/>
      <c r="N70" s="11" t="s">
        <v>75</v>
      </c>
      <c r="O70" s="11" t="s">
        <v>76</v>
      </c>
    </row>
    <row r="71" spans="1:15" x14ac:dyDescent="0.25">
      <c r="A71" s="18" t="s">
        <v>182</v>
      </c>
      <c r="B71" s="13">
        <v>8.0678000000000001</v>
      </c>
      <c r="C71" s="12">
        <v>81.207800000000006</v>
      </c>
      <c r="D71" s="11" t="s">
        <v>68</v>
      </c>
      <c r="E71" s="12">
        <f t="shared" ca="1" si="2"/>
        <v>14</v>
      </c>
      <c r="F71" s="11"/>
      <c r="G71" s="13" t="s">
        <v>71</v>
      </c>
      <c r="H71" s="12" t="s">
        <v>71</v>
      </c>
      <c r="I71" s="11"/>
      <c r="J71" s="11"/>
      <c r="K71" s="11"/>
      <c r="L71" s="20" t="s">
        <v>72</v>
      </c>
      <c r="M71" s="12"/>
      <c r="N71" s="11" t="s">
        <v>75</v>
      </c>
      <c r="O71" s="11" t="s">
        <v>76</v>
      </c>
    </row>
    <row r="72" spans="1:15" x14ac:dyDescent="0.25">
      <c r="A72" s="18" t="s">
        <v>183</v>
      </c>
      <c r="B72" s="16">
        <v>6.7317799999999997</v>
      </c>
      <c r="C72" s="11">
        <v>81.100899999999996</v>
      </c>
      <c r="D72" s="11" t="s">
        <v>68</v>
      </c>
      <c r="E72" s="12">
        <f t="shared" ca="1" si="2"/>
        <v>7</v>
      </c>
      <c r="F72" s="11"/>
      <c r="G72" s="13" t="s">
        <v>71</v>
      </c>
      <c r="H72" s="12" t="s">
        <v>71</v>
      </c>
      <c r="I72" s="11"/>
      <c r="J72" s="11"/>
      <c r="K72" s="11"/>
      <c r="L72" s="20" t="s">
        <v>72</v>
      </c>
      <c r="M72" s="12"/>
      <c r="N72" s="11" t="s">
        <v>86</v>
      </c>
      <c r="O72" s="11" t="s">
        <v>78</v>
      </c>
    </row>
    <row r="73" spans="1:15" x14ac:dyDescent="0.25">
      <c r="A73" s="18" t="s">
        <v>184</v>
      </c>
      <c r="B73" s="13">
        <v>8.0678000000000001</v>
      </c>
      <c r="C73" s="12">
        <v>81.207800000000006</v>
      </c>
      <c r="D73" s="11" t="s">
        <v>68</v>
      </c>
      <c r="E73" s="12">
        <f t="shared" ca="1" si="2"/>
        <v>8</v>
      </c>
      <c r="F73" s="11"/>
      <c r="G73" s="13" t="s">
        <v>71</v>
      </c>
      <c r="H73" s="12" t="s">
        <v>71</v>
      </c>
      <c r="I73" s="11"/>
      <c r="J73" s="11"/>
      <c r="K73" s="11"/>
      <c r="L73" s="20" t="s">
        <v>72</v>
      </c>
      <c r="M73" s="12"/>
      <c r="N73" s="11" t="s">
        <v>75</v>
      </c>
      <c r="O73" s="11" t="s">
        <v>76</v>
      </c>
    </row>
    <row r="74" spans="1:15" x14ac:dyDescent="0.25">
      <c r="A74" s="18" t="s">
        <v>185</v>
      </c>
      <c r="B74" s="13">
        <v>8.0678000000000001</v>
      </c>
      <c r="C74" s="12">
        <v>81.207800000000006</v>
      </c>
      <c r="D74" s="11" t="s">
        <v>68</v>
      </c>
      <c r="E74" s="12">
        <f t="shared" ca="1" si="2"/>
        <v>6</v>
      </c>
      <c r="F74" s="11"/>
      <c r="G74" s="13" t="s">
        <v>71</v>
      </c>
      <c r="H74" s="12" t="s">
        <v>71</v>
      </c>
      <c r="I74" s="11"/>
      <c r="J74" s="11"/>
      <c r="K74" s="11"/>
      <c r="L74" s="20" t="s">
        <v>72</v>
      </c>
      <c r="M74" s="12"/>
      <c r="N74" s="11" t="s">
        <v>75</v>
      </c>
      <c r="O74" s="11" t="s">
        <v>76</v>
      </c>
    </row>
    <row r="75" spans="1:15" x14ac:dyDescent="0.25">
      <c r="A75" s="18" t="s">
        <v>186</v>
      </c>
      <c r="B75" s="13">
        <v>7.7102000000000004</v>
      </c>
      <c r="C75" s="12">
        <v>81.692400000000006</v>
      </c>
      <c r="D75" s="11" t="s">
        <v>68</v>
      </c>
      <c r="E75" s="12">
        <f t="shared" ca="1" si="2"/>
        <v>15</v>
      </c>
      <c r="F75" s="11"/>
      <c r="G75" s="13" t="s">
        <v>71</v>
      </c>
      <c r="H75" s="12" t="s">
        <v>71</v>
      </c>
      <c r="I75" s="11"/>
      <c r="J75" s="11"/>
      <c r="K75" s="11"/>
      <c r="L75" s="20" t="s">
        <v>72</v>
      </c>
      <c r="M75" s="12"/>
      <c r="N75" s="11" t="s">
        <v>75</v>
      </c>
      <c r="O75" s="11" t="s">
        <v>76</v>
      </c>
    </row>
    <row r="76" spans="1:15" x14ac:dyDescent="0.25">
      <c r="A76" s="18" t="s">
        <v>187</v>
      </c>
      <c r="B76" s="13">
        <v>8.7514000000000003</v>
      </c>
      <c r="C76" s="12">
        <v>80.497100000000003</v>
      </c>
      <c r="D76" s="11" t="s">
        <v>68</v>
      </c>
      <c r="E76" s="12">
        <f t="shared" ca="1" si="2"/>
        <v>20</v>
      </c>
      <c r="F76" s="11"/>
      <c r="G76" s="13" t="s">
        <v>71</v>
      </c>
      <c r="H76" s="12" t="s">
        <v>71</v>
      </c>
      <c r="I76" s="11"/>
      <c r="J76" s="11"/>
      <c r="K76" s="11"/>
      <c r="L76" s="20" t="s">
        <v>72</v>
      </c>
      <c r="M76" s="12"/>
      <c r="N76" s="11" t="s">
        <v>75</v>
      </c>
      <c r="O76" s="11" t="s">
        <v>76</v>
      </c>
    </row>
    <row r="77" spans="1:15" x14ac:dyDescent="0.25">
      <c r="A77" s="18" t="s">
        <v>188</v>
      </c>
      <c r="B77" s="16">
        <v>6.9531700000000001</v>
      </c>
      <c r="C77" s="11">
        <v>79.878799999999998</v>
      </c>
      <c r="D77" s="11" t="s">
        <v>68</v>
      </c>
      <c r="E77" s="12">
        <f t="shared" ca="1" si="2"/>
        <v>10</v>
      </c>
      <c r="F77" s="11"/>
      <c r="G77" s="13" t="s">
        <v>71</v>
      </c>
      <c r="H77" s="12" t="s">
        <v>71</v>
      </c>
      <c r="I77" s="11"/>
      <c r="J77" s="11"/>
      <c r="K77" s="11"/>
      <c r="L77" s="20" t="s">
        <v>72</v>
      </c>
      <c r="M77" s="12"/>
      <c r="N77" s="11" t="s">
        <v>94</v>
      </c>
      <c r="O77" s="11" t="s">
        <v>95</v>
      </c>
    </row>
    <row r="78" spans="1:15" x14ac:dyDescent="0.25">
      <c r="A78" s="18" t="s">
        <v>189</v>
      </c>
      <c r="B78" s="16">
        <v>7.7422199999999997</v>
      </c>
      <c r="C78" s="11">
        <v>81.667820000000006</v>
      </c>
      <c r="D78" s="11" t="s">
        <v>68</v>
      </c>
      <c r="E78" s="12">
        <f t="shared" ca="1" si="2"/>
        <v>6</v>
      </c>
      <c r="F78" s="11"/>
      <c r="G78" s="13" t="s">
        <v>71</v>
      </c>
      <c r="H78" s="12" t="s">
        <v>71</v>
      </c>
      <c r="I78" s="11"/>
      <c r="J78" s="11"/>
      <c r="K78" s="11"/>
      <c r="L78" s="20" t="s">
        <v>72</v>
      </c>
      <c r="M78" s="12"/>
      <c r="N78" s="11" t="s">
        <v>104</v>
      </c>
      <c r="O78" s="11" t="s">
        <v>104</v>
      </c>
    </row>
    <row r="79" spans="1:15" x14ac:dyDescent="0.25">
      <c r="A79" s="17" t="s">
        <v>190</v>
      </c>
      <c r="B79" s="13">
        <v>8.0678000000000001</v>
      </c>
      <c r="C79" s="12">
        <v>81.207800000000006</v>
      </c>
      <c r="D79" s="11" t="s">
        <v>68</v>
      </c>
      <c r="E79" s="12">
        <f t="shared" ca="1" si="2"/>
        <v>5</v>
      </c>
      <c r="F79" s="12"/>
      <c r="G79" s="13" t="s">
        <v>71</v>
      </c>
      <c r="H79" s="12" t="s">
        <v>71</v>
      </c>
      <c r="I79" s="11"/>
      <c r="J79" s="11"/>
      <c r="K79" s="12"/>
      <c r="L79" s="19" t="s">
        <v>72</v>
      </c>
      <c r="M79" s="12"/>
      <c r="N79" s="11" t="s">
        <v>75</v>
      </c>
      <c r="O79" s="11" t="s">
        <v>76</v>
      </c>
    </row>
    <row r="80" spans="1:15" x14ac:dyDescent="0.25">
      <c r="A80" s="18" t="s">
        <v>191</v>
      </c>
      <c r="B80" s="13">
        <v>8.7514000000000003</v>
      </c>
      <c r="C80" s="12">
        <v>80.497100000000003</v>
      </c>
      <c r="D80" s="11" t="s">
        <v>68</v>
      </c>
      <c r="E80" s="12">
        <f t="shared" ca="1" si="2"/>
        <v>22</v>
      </c>
      <c r="F80" s="11"/>
      <c r="G80" s="13" t="s">
        <v>71</v>
      </c>
      <c r="H80" s="12" t="s">
        <v>71</v>
      </c>
      <c r="I80" s="11"/>
      <c r="J80" s="11"/>
      <c r="K80" s="11"/>
      <c r="L80" s="20" t="s">
        <v>72</v>
      </c>
      <c r="M80" s="12"/>
      <c r="N80" s="11" t="s">
        <v>75</v>
      </c>
      <c r="O80" s="11" t="s">
        <v>76</v>
      </c>
    </row>
    <row r="81" spans="1:15" x14ac:dyDescent="0.25">
      <c r="A81" s="18" t="s">
        <v>192</v>
      </c>
      <c r="B81" s="16">
        <v>6.8699700000000004</v>
      </c>
      <c r="C81" s="15">
        <v>79.887339999999995</v>
      </c>
      <c r="D81" s="11" t="s">
        <v>68</v>
      </c>
      <c r="E81" s="12">
        <f t="shared" ca="1" si="2"/>
        <v>23</v>
      </c>
      <c r="F81" s="11"/>
      <c r="G81" s="13" t="s">
        <v>71</v>
      </c>
      <c r="H81" s="12" t="s">
        <v>71</v>
      </c>
      <c r="I81" s="11"/>
      <c r="J81" s="11"/>
      <c r="K81" s="11"/>
      <c r="L81" s="20" t="s">
        <v>72</v>
      </c>
      <c r="M81" s="12"/>
      <c r="N81" s="11" t="s">
        <v>93</v>
      </c>
      <c r="O81" s="11" t="s">
        <v>74</v>
      </c>
    </row>
    <row r="82" spans="1:15" x14ac:dyDescent="0.25">
      <c r="A82" s="18" t="s">
        <v>193</v>
      </c>
      <c r="B82" s="16">
        <v>6.9238999999999997</v>
      </c>
      <c r="C82" s="15">
        <v>79.939260000000004</v>
      </c>
      <c r="D82" s="11" t="s">
        <v>68</v>
      </c>
      <c r="E82" s="12">
        <f t="shared" ca="1" si="2"/>
        <v>17</v>
      </c>
      <c r="F82" s="11"/>
      <c r="G82" s="13" t="s">
        <v>71</v>
      </c>
      <c r="H82" s="12" t="s">
        <v>71</v>
      </c>
      <c r="I82" s="11"/>
      <c r="J82" s="11"/>
      <c r="K82" s="11"/>
      <c r="L82" s="20" t="s">
        <v>72</v>
      </c>
      <c r="M82" s="12"/>
      <c r="N82" s="11" t="s">
        <v>105</v>
      </c>
      <c r="O82" s="11" t="s">
        <v>95</v>
      </c>
    </row>
    <row r="83" spans="1:15" x14ac:dyDescent="0.25">
      <c r="A83" s="18" t="s">
        <v>194</v>
      </c>
      <c r="B83" s="16">
        <v>6.5042499999999999</v>
      </c>
      <c r="C83" s="15">
        <v>79.980950000000007</v>
      </c>
      <c r="D83" s="11" t="s">
        <v>68</v>
      </c>
      <c r="E83" s="12">
        <f t="shared" ca="1" si="2"/>
        <v>21</v>
      </c>
      <c r="F83" s="11"/>
      <c r="G83" s="13" t="s">
        <v>71</v>
      </c>
      <c r="H83" s="12" t="s">
        <v>71</v>
      </c>
      <c r="I83" s="11"/>
      <c r="J83" s="11"/>
      <c r="K83" s="11"/>
      <c r="L83" s="20" t="s">
        <v>72</v>
      </c>
      <c r="M83" s="12"/>
      <c r="N83" s="11" t="s">
        <v>93</v>
      </c>
      <c r="O83" s="11" t="s">
        <v>74</v>
      </c>
    </row>
    <row r="84" spans="1:15" x14ac:dyDescent="0.25">
      <c r="A84" s="18" t="s">
        <v>195</v>
      </c>
      <c r="B84" s="16">
        <v>6.5042499999999999</v>
      </c>
      <c r="C84" s="15">
        <v>79.980950000000007</v>
      </c>
      <c r="D84" s="11" t="s">
        <v>68</v>
      </c>
      <c r="E84" s="12">
        <f t="shared" ca="1" si="2"/>
        <v>13</v>
      </c>
      <c r="F84" s="11"/>
      <c r="G84" s="16">
        <v>6.5042499999999999</v>
      </c>
      <c r="H84" s="15">
        <v>79.980950000000007</v>
      </c>
      <c r="I84" s="11"/>
      <c r="J84" s="11"/>
      <c r="K84" s="11"/>
      <c r="L84" s="20" t="s">
        <v>106</v>
      </c>
      <c r="M84" s="12"/>
      <c r="N84" s="11" t="s">
        <v>93</v>
      </c>
      <c r="O84" s="11" t="s">
        <v>74</v>
      </c>
    </row>
    <row r="85" spans="1:15" x14ac:dyDescent="0.25">
      <c r="A85" s="18" t="s">
        <v>196</v>
      </c>
      <c r="B85" s="16">
        <v>6.7145099999999998</v>
      </c>
      <c r="C85" s="15">
        <v>79.988029999999995</v>
      </c>
      <c r="D85" s="11" t="s">
        <v>68</v>
      </c>
      <c r="E85" s="12">
        <f t="shared" ca="1" si="2"/>
        <v>21</v>
      </c>
      <c r="F85" s="11"/>
      <c r="G85" s="16">
        <v>6.7145099999999998</v>
      </c>
      <c r="H85" s="15">
        <v>79.988029999999995</v>
      </c>
      <c r="I85" s="11"/>
      <c r="J85" s="11"/>
      <c r="K85" s="11"/>
      <c r="L85" s="20" t="s">
        <v>102</v>
      </c>
      <c r="M85" s="12"/>
      <c r="N85" s="11" t="s">
        <v>103</v>
      </c>
      <c r="O85" s="11" t="s">
        <v>78</v>
      </c>
    </row>
    <row r="86" spans="1:15" x14ac:dyDescent="0.25">
      <c r="A86" s="18" t="s">
        <v>197</v>
      </c>
      <c r="B86" s="11">
        <v>6.5884</v>
      </c>
      <c r="C86" s="11">
        <v>79.977400000000003</v>
      </c>
      <c r="D86" s="11" t="s">
        <v>68</v>
      </c>
      <c r="E86" s="12">
        <f t="shared" ca="1" si="2"/>
        <v>21</v>
      </c>
      <c r="F86" s="11"/>
      <c r="G86" s="13" t="s">
        <v>71</v>
      </c>
      <c r="H86" s="12" t="s">
        <v>71</v>
      </c>
      <c r="I86" s="11"/>
      <c r="J86" s="11"/>
      <c r="K86" s="11"/>
      <c r="L86" s="20" t="s">
        <v>72</v>
      </c>
      <c r="M86" s="12"/>
      <c r="N86" s="11" t="s">
        <v>87</v>
      </c>
      <c r="O86" s="11" t="s">
        <v>78</v>
      </c>
    </row>
    <row r="87" spans="1:15" x14ac:dyDescent="0.25">
      <c r="A87" s="17" t="s">
        <v>198</v>
      </c>
      <c r="B87" s="13">
        <v>8.0678000000000001</v>
      </c>
      <c r="C87" s="12">
        <v>81.207800000000006</v>
      </c>
      <c r="D87" s="11" t="s">
        <v>68</v>
      </c>
      <c r="E87" s="12">
        <f t="shared" ca="1" si="2"/>
        <v>17</v>
      </c>
      <c r="F87" s="12"/>
      <c r="G87" s="13" t="s">
        <v>71</v>
      </c>
      <c r="H87" s="12" t="s">
        <v>71</v>
      </c>
      <c r="I87" s="11"/>
      <c r="J87" s="11"/>
      <c r="K87" s="12"/>
      <c r="L87" s="19" t="s">
        <v>72</v>
      </c>
      <c r="M87" s="12"/>
      <c r="N87" s="11" t="s">
        <v>75</v>
      </c>
      <c r="O87" s="11" t="s">
        <v>76</v>
      </c>
    </row>
    <row r="88" spans="1:15" x14ac:dyDescent="0.25">
      <c r="A88" t="s">
        <v>199</v>
      </c>
    </row>
    <row r="89" spans="1:15" x14ac:dyDescent="0.25">
      <c r="A89" t="s">
        <v>200</v>
      </c>
    </row>
    <row r="90" spans="1:15" x14ac:dyDescent="0.25">
      <c r="A90" t="s">
        <v>201</v>
      </c>
    </row>
    <row r="91" spans="1:15" x14ac:dyDescent="0.25">
      <c r="A91" t="s">
        <v>202</v>
      </c>
    </row>
    <row r="92" spans="1:15" x14ac:dyDescent="0.25">
      <c r="A92" t="s">
        <v>203</v>
      </c>
    </row>
    <row r="93" spans="1:15" x14ac:dyDescent="0.25">
      <c r="A93" t="s">
        <v>204</v>
      </c>
    </row>
    <row r="94" spans="1:15" x14ac:dyDescent="0.25">
      <c r="A94" t="s">
        <v>205</v>
      </c>
    </row>
    <row r="95" spans="1:15" x14ac:dyDescent="0.25">
      <c r="A95" t="s">
        <v>206</v>
      </c>
    </row>
    <row r="96" spans="1:15" x14ac:dyDescent="0.25">
      <c r="A96" t="s">
        <v>207</v>
      </c>
    </row>
    <row r="97" spans="1:1" x14ac:dyDescent="0.25">
      <c r="A97" t="s">
        <v>208</v>
      </c>
    </row>
    <row r="98" spans="1:1" x14ac:dyDescent="0.25">
      <c r="A98" t="s">
        <v>209</v>
      </c>
    </row>
    <row r="99" spans="1:1" x14ac:dyDescent="0.25">
      <c r="A99" t="s">
        <v>210</v>
      </c>
    </row>
    <row r="100" spans="1:1" x14ac:dyDescent="0.25">
      <c r="A100" t="s">
        <v>211</v>
      </c>
    </row>
    <row r="101" spans="1:1" x14ac:dyDescent="0.25">
      <c r="A101" t="s">
        <v>212</v>
      </c>
    </row>
    <row r="102" spans="1:1" x14ac:dyDescent="0.25">
      <c r="A102" t="s">
        <v>213</v>
      </c>
    </row>
    <row r="103" spans="1:1" x14ac:dyDescent="0.25">
      <c r="A103" t="s">
        <v>214</v>
      </c>
    </row>
    <row r="104" spans="1:1" x14ac:dyDescent="0.25">
      <c r="A104" t="s">
        <v>215</v>
      </c>
    </row>
    <row r="105" spans="1:1" x14ac:dyDescent="0.25">
      <c r="A105" t="s">
        <v>216</v>
      </c>
    </row>
    <row r="106" spans="1:1" x14ac:dyDescent="0.25">
      <c r="A106" t="s">
        <v>217</v>
      </c>
    </row>
    <row r="107" spans="1:1" x14ac:dyDescent="0.25">
      <c r="A107" t="s">
        <v>218</v>
      </c>
    </row>
    <row r="108" spans="1:1" x14ac:dyDescent="0.25">
      <c r="A108" t="s">
        <v>219</v>
      </c>
    </row>
    <row r="109" spans="1:1" x14ac:dyDescent="0.25">
      <c r="A109" t="s">
        <v>220</v>
      </c>
    </row>
    <row r="110" spans="1:1" x14ac:dyDescent="0.25">
      <c r="A110" t="s">
        <v>221</v>
      </c>
    </row>
    <row r="111" spans="1:1" x14ac:dyDescent="0.25">
      <c r="A111" t="s">
        <v>222</v>
      </c>
    </row>
    <row r="112" spans="1:1" x14ac:dyDescent="0.25">
      <c r="A112" t="s">
        <v>223</v>
      </c>
    </row>
    <row r="113" spans="1:1" x14ac:dyDescent="0.25">
      <c r="A113" t="s">
        <v>224</v>
      </c>
    </row>
    <row r="114" spans="1:1" x14ac:dyDescent="0.25">
      <c r="A114" t="s">
        <v>225</v>
      </c>
    </row>
    <row r="115" spans="1:1" x14ac:dyDescent="0.25">
      <c r="A115" t="s">
        <v>226</v>
      </c>
    </row>
    <row r="116" spans="1:1" x14ac:dyDescent="0.25">
      <c r="A116" t="s">
        <v>227</v>
      </c>
    </row>
    <row r="117" spans="1:1" x14ac:dyDescent="0.25">
      <c r="A117" t="s">
        <v>228</v>
      </c>
    </row>
    <row r="118" spans="1:1" x14ac:dyDescent="0.25">
      <c r="A118" t="s">
        <v>229</v>
      </c>
    </row>
    <row r="119" spans="1:1" x14ac:dyDescent="0.25">
      <c r="A119" t="s">
        <v>230</v>
      </c>
    </row>
    <row r="120" spans="1:1" x14ac:dyDescent="0.25">
      <c r="A120" t="s">
        <v>231</v>
      </c>
    </row>
    <row r="121" spans="1:1" x14ac:dyDescent="0.25">
      <c r="A121" t="s">
        <v>232</v>
      </c>
    </row>
    <row r="122" spans="1:1" x14ac:dyDescent="0.25">
      <c r="A122" t="s">
        <v>233</v>
      </c>
    </row>
    <row r="123" spans="1:1" x14ac:dyDescent="0.25">
      <c r="A123" t="s">
        <v>234</v>
      </c>
    </row>
    <row r="124" spans="1:1" x14ac:dyDescent="0.25">
      <c r="A124" t="s">
        <v>235</v>
      </c>
    </row>
    <row r="125" spans="1:1" x14ac:dyDescent="0.25">
      <c r="A125" t="s">
        <v>236</v>
      </c>
    </row>
    <row r="126" spans="1:1" x14ac:dyDescent="0.25">
      <c r="A126" t="s">
        <v>237</v>
      </c>
    </row>
    <row r="127" spans="1:1" x14ac:dyDescent="0.25">
      <c r="A127" t="s">
        <v>238</v>
      </c>
    </row>
    <row r="128" spans="1:1" x14ac:dyDescent="0.25">
      <c r="A128" t="s">
        <v>239</v>
      </c>
    </row>
    <row r="129" spans="1:1" x14ac:dyDescent="0.25">
      <c r="A129" t="s">
        <v>240</v>
      </c>
    </row>
    <row r="130" spans="1:1" x14ac:dyDescent="0.25">
      <c r="A130" t="s">
        <v>241</v>
      </c>
    </row>
    <row r="131" spans="1:1" x14ac:dyDescent="0.25">
      <c r="A131" t="s">
        <v>242</v>
      </c>
    </row>
    <row r="132" spans="1:1" x14ac:dyDescent="0.25">
      <c r="A132" t="s">
        <v>243</v>
      </c>
    </row>
    <row r="133" spans="1:1" x14ac:dyDescent="0.25">
      <c r="A133" t="s">
        <v>244</v>
      </c>
    </row>
    <row r="134" spans="1:1" x14ac:dyDescent="0.25">
      <c r="A134" t="s">
        <v>245</v>
      </c>
    </row>
    <row r="135" spans="1:1" x14ac:dyDescent="0.25">
      <c r="A135" t="s">
        <v>246</v>
      </c>
    </row>
    <row r="136" spans="1:1" x14ac:dyDescent="0.25">
      <c r="A136" t="s">
        <v>247</v>
      </c>
    </row>
    <row r="137" spans="1:1" x14ac:dyDescent="0.25">
      <c r="A137" t="s">
        <v>248</v>
      </c>
    </row>
    <row r="138" spans="1:1" x14ac:dyDescent="0.25">
      <c r="A138" t="s">
        <v>249</v>
      </c>
    </row>
    <row r="139" spans="1:1" x14ac:dyDescent="0.25">
      <c r="A139" t="s">
        <v>250</v>
      </c>
    </row>
    <row r="140" spans="1:1" x14ac:dyDescent="0.25">
      <c r="A140" t="s">
        <v>251</v>
      </c>
    </row>
    <row r="141" spans="1:1" x14ac:dyDescent="0.25">
      <c r="A141" t="s">
        <v>252</v>
      </c>
    </row>
    <row r="142" spans="1:1" x14ac:dyDescent="0.25">
      <c r="A142" t="s">
        <v>253</v>
      </c>
    </row>
    <row r="143" spans="1:1" x14ac:dyDescent="0.25">
      <c r="A143" t="s">
        <v>254</v>
      </c>
    </row>
    <row r="144" spans="1:1" x14ac:dyDescent="0.25">
      <c r="A144" t="s">
        <v>255</v>
      </c>
    </row>
    <row r="145" spans="1:1" x14ac:dyDescent="0.25">
      <c r="A145" t="s">
        <v>256</v>
      </c>
    </row>
    <row r="146" spans="1:1" x14ac:dyDescent="0.25">
      <c r="A146" t="s">
        <v>257</v>
      </c>
    </row>
    <row r="147" spans="1:1" x14ac:dyDescent="0.25">
      <c r="A147" t="s">
        <v>258</v>
      </c>
    </row>
    <row r="148" spans="1:1" x14ac:dyDescent="0.25">
      <c r="A148" t="s">
        <v>259</v>
      </c>
    </row>
    <row r="149" spans="1:1" x14ac:dyDescent="0.25">
      <c r="A149" t="s">
        <v>260</v>
      </c>
    </row>
    <row r="150" spans="1:1" x14ac:dyDescent="0.25">
      <c r="A150" t="s">
        <v>261</v>
      </c>
    </row>
    <row r="151" spans="1:1" x14ac:dyDescent="0.25">
      <c r="A151" t="s">
        <v>262</v>
      </c>
    </row>
    <row r="152" spans="1:1" x14ac:dyDescent="0.25">
      <c r="A152" t="s">
        <v>263</v>
      </c>
    </row>
    <row r="153" spans="1:1" x14ac:dyDescent="0.25">
      <c r="A153" t="s">
        <v>264</v>
      </c>
    </row>
    <row r="154" spans="1:1" x14ac:dyDescent="0.25">
      <c r="A154" t="s">
        <v>265</v>
      </c>
    </row>
    <row r="155" spans="1:1" x14ac:dyDescent="0.25">
      <c r="A155" t="s">
        <v>266</v>
      </c>
    </row>
    <row r="156" spans="1:1" x14ac:dyDescent="0.25">
      <c r="A156" t="s">
        <v>267</v>
      </c>
    </row>
    <row r="157" spans="1:1" x14ac:dyDescent="0.25">
      <c r="A157" t="s">
        <v>268</v>
      </c>
    </row>
    <row r="158" spans="1:1" x14ac:dyDescent="0.25">
      <c r="A158" t="s">
        <v>269</v>
      </c>
    </row>
    <row r="159" spans="1:1" x14ac:dyDescent="0.25">
      <c r="A159" t="s">
        <v>270</v>
      </c>
    </row>
    <row r="160" spans="1:1" x14ac:dyDescent="0.25">
      <c r="A160" t="s">
        <v>271</v>
      </c>
    </row>
    <row r="161" spans="1:1" x14ac:dyDescent="0.25">
      <c r="A161" t="s">
        <v>272</v>
      </c>
    </row>
    <row r="162" spans="1:1" x14ac:dyDescent="0.25">
      <c r="A162" t="s">
        <v>273</v>
      </c>
    </row>
    <row r="163" spans="1:1" x14ac:dyDescent="0.25">
      <c r="A163" t="s">
        <v>274</v>
      </c>
    </row>
    <row r="164" spans="1:1" x14ac:dyDescent="0.25">
      <c r="A164" t="s">
        <v>275</v>
      </c>
    </row>
    <row r="165" spans="1:1" x14ac:dyDescent="0.25">
      <c r="A165" t="s">
        <v>276</v>
      </c>
    </row>
    <row r="166" spans="1:1" x14ac:dyDescent="0.25">
      <c r="A166" t="s">
        <v>277</v>
      </c>
    </row>
    <row r="167" spans="1:1" x14ac:dyDescent="0.25">
      <c r="A167" t="s">
        <v>278</v>
      </c>
    </row>
    <row r="168" spans="1:1" x14ac:dyDescent="0.25">
      <c r="A168" t="s">
        <v>279</v>
      </c>
    </row>
    <row r="169" spans="1:1" x14ac:dyDescent="0.25">
      <c r="A169" t="s">
        <v>280</v>
      </c>
    </row>
    <row r="170" spans="1:1" x14ac:dyDescent="0.25">
      <c r="A170" t="s">
        <v>281</v>
      </c>
    </row>
    <row r="171" spans="1:1" x14ac:dyDescent="0.25">
      <c r="A171" t="s">
        <v>282</v>
      </c>
    </row>
    <row r="172" spans="1:1" x14ac:dyDescent="0.25">
      <c r="A172" t="s">
        <v>283</v>
      </c>
    </row>
    <row r="173" spans="1:1" x14ac:dyDescent="0.25">
      <c r="A173" t="s">
        <v>284</v>
      </c>
    </row>
    <row r="174" spans="1:1" x14ac:dyDescent="0.25">
      <c r="A174" t="s">
        <v>285</v>
      </c>
    </row>
    <row r="175" spans="1:1" x14ac:dyDescent="0.25">
      <c r="A175" t="s">
        <v>286</v>
      </c>
    </row>
    <row r="176" spans="1:1" x14ac:dyDescent="0.25">
      <c r="A176" t="s">
        <v>287</v>
      </c>
    </row>
    <row r="177" spans="1:1" x14ac:dyDescent="0.25">
      <c r="A177" t="s">
        <v>288</v>
      </c>
    </row>
    <row r="178" spans="1:1" x14ac:dyDescent="0.25">
      <c r="A178" t="s">
        <v>289</v>
      </c>
    </row>
    <row r="179" spans="1:1" x14ac:dyDescent="0.25">
      <c r="A179" t="s">
        <v>290</v>
      </c>
    </row>
    <row r="180" spans="1:1" x14ac:dyDescent="0.25">
      <c r="A180" t="s">
        <v>291</v>
      </c>
    </row>
    <row r="181" spans="1:1" x14ac:dyDescent="0.25">
      <c r="A181" t="s">
        <v>292</v>
      </c>
    </row>
    <row r="182" spans="1:1" x14ac:dyDescent="0.25">
      <c r="A182" t="s">
        <v>293</v>
      </c>
    </row>
    <row r="183" spans="1:1" x14ac:dyDescent="0.25">
      <c r="A183" t="s">
        <v>294</v>
      </c>
    </row>
    <row r="184" spans="1:1" x14ac:dyDescent="0.25">
      <c r="A184" t="s">
        <v>295</v>
      </c>
    </row>
    <row r="185" spans="1:1" x14ac:dyDescent="0.25">
      <c r="A185" t="s">
        <v>296</v>
      </c>
    </row>
    <row r="186" spans="1:1" x14ac:dyDescent="0.25">
      <c r="A186" t="s">
        <v>297</v>
      </c>
    </row>
    <row r="187" spans="1:1" x14ac:dyDescent="0.25">
      <c r="A187" t="s">
        <v>298</v>
      </c>
    </row>
    <row r="188" spans="1:1" x14ac:dyDescent="0.25">
      <c r="A188" t="s">
        <v>299</v>
      </c>
    </row>
    <row r="189" spans="1:1" x14ac:dyDescent="0.25">
      <c r="A189" t="s">
        <v>300</v>
      </c>
    </row>
    <row r="190" spans="1:1" x14ac:dyDescent="0.25">
      <c r="A190" t="s">
        <v>301</v>
      </c>
    </row>
    <row r="191" spans="1:1" x14ac:dyDescent="0.25">
      <c r="A191" t="s">
        <v>302</v>
      </c>
    </row>
    <row r="192" spans="1:1" x14ac:dyDescent="0.25">
      <c r="A192" t="s">
        <v>303</v>
      </c>
    </row>
    <row r="193" spans="1:1" x14ac:dyDescent="0.25">
      <c r="A193" t="s">
        <v>304</v>
      </c>
    </row>
    <row r="194" spans="1:1" x14ac:dyDescent="0.25">
      <c r="A194" t="s">
        <v>305</v>
      </c>
    </row>
    <row r="195" spans="1:1" x14ac:dyDescent="0.25">
      <c r="A195" t="s">
        <v>306</v>
      </c>
    </row>
    <row r="196" spans="1:1" x14ac:dyDescent="0.25">
      <c r="A196" t="s">
        <v>307</v>
      </c>
    </row>
    <row r="197" spans="1:1" x14ac:dyDescent="0.25">
      <c r="A197" t="s">
        <v>308</v>
      </c>
    </row>
    <row r="198" spans="1:1" x14ac:dyDescent="0.25">
      <c r="A198" t="s">
        <v>309</v>
      </c>
    </row>
    <row r="199" spans="1:1" x14ac:dyDescent="0.25">
      <c r="A199" t="s">
        <v>310</v>
      </c>
    </row>
    <row r="200" spans="1:1" x14ac:dyDescent="0.25">
      <c r="A200" t="s">
        <v>311</v>
      </c>
    </row>
    <row r="201" spans="1:1" x14ac:dyDescent="0.25">
      <c r="A201" t="s">
        <v>312</v>
      </c>
    </row>
    <row r="202" spans="1:1" x14ac:dyDescent="0.25">
      <c r="A202" t="s">
        <v>313</v>
      </c>
    </row>
    <row r="203" spans="1:1" x14ac:dyDescent="0.25">
      <c r="A203" t="s">
        <v>314</v>
      </c>
    </row>
    <row r="204" spans="1:1" x14ac:dyDescent="0.25">
      <c r="A204" t="s">
        <v>315</v>
      </c>
    </row>
    <row r="205" spans="1:1" x14ac:dyDescent="0.25">
      <c r="A205" t="s">
        <v>316</v>
      </c>
    </row>
    <row r="206" spans="1:1" x14ac:dyDescent="0.25">
      <c r="A206" t="s">
        <v>317</v>
      </c>
    </row>
    <row r="207" spans="1:1" x14ac:dyDescent="0.25">
      <c r="A207" t="s">
        <v>318</v>
      </c>
    </row>
    <row r="208" spans="1:1" x14ac:dyDescent="0.25">
      <c r="A208" t="s">
        <v>319</v>
      </c>
    </row>
    <row r="209" spans="1:1" x14ac:dyDescent="0.25">
      <c r="A209" t="s">
        <v>320</v>
      </c>
    </row>
    <row r="210" spans="1:1" x14ac:dyDescent="0.25">
      <c r="A210" t="s">
        <v>321</v>
      </c>
    </row>
    <row r="211" spans="1:1" x14ac:dyDescent="0.25">
      <c r="A211" t="s">
        <v>322</v>
      </c>
    </row>
    <row r="212" spans="1:1" x14ac:dyDescent="0.25">
      <c r="A212" t="s">
        <v>323</v>
      </c>
    </row>
    <row r="213" spans="1:1" x14ac:dyDescent="0.25">
      <c r="A213" t="s">
        <v>324</v>
      </c>
    </row>
    <row r="214" spans="1:1" x14ac:dyDescent="0.25">
      <c r="A214" t="s">
        <v>325</v>
      </c>
    </row>
    <row r="215" spans="1:1" x14ac:dyDescent="0.25">
      <c r="A215" t="s">
        <v>326</v>
      </c>
    </row>
    <row r="216" spans="1:1" x14ac:dyDescent="0.25">
      <c r="A216" t="s">
        <v>327</v>
      </c>
    </row>
    <row r="217" spans="1:1" x14ac:dyDescent="0.25">
      <c r="A217" t="s">
        <v>328</v>
      </c>
    </row>
    <row r="218" spans="1:1" x14ac:dyDescent="0.25">
      <c r="A218" t="s">
        <v>329</v>
      </c>
    </row>
    <row r="219" spans="1:1" x14ac:dyDescent="0.25">
      <c r="A219" t="s">
        <v>330</v>
      </c>
    </row>
    <row r="220" spans="1:1" x14ac:dyDescent="0.25">
      <c r="A220" t="s">
        <v>331</v>
      </c>
    </row>
    <row r="221" spans="1:1" x14ac:dyDescent="0.25">
      <c r="A221" t="s">
        <v>332</v>
      </c>
    </row>
    <row r="222" spans="1:1" x14ac:dyDescent="0.25">
      <c r="A222" t="s">
        <v>333</v>
      </c>
    </row>
    <row r="223" spans="1:1" x14ac:dyDescent="0.25">
      <c r="A223" t="s">
        <v>334</v>
      </c>
    </row>
    <row r="224" spans="1:1" x14ac:dyDescent="0.25">
      <c r="A224" t="s">
        <v>335</v>
      </c>
    </row>
    <row r="225" spans="1:1" x14ac:dyDescent="0.25">
      <c r="A225" t="s">
        <v>336</v>
      </c>
    </row>
    <row r="226" spans="1:1" x14ac:dyDescent="0.25">
      <c r="A226" t="s">
        <v>337</v>
      </c>
    </row>
    <row r="227" spans="1:1" x14ac:dyDescent="0.25">
      <c r="A227" t="s">
        <v>338</v>
      </c>
    </row>
    <row r="228" spans="1:1" x14ac:dyDescent="0.25">
      <c r="A228" t="s">
        <v>339</v>
      </c>
    </row>
    <row r="229" spans="1:1" x14ac:dyDescent="0.25">
      <c r="A229" t="s">
        <v>340</v>
      </c>
    </row>
    <row r="230" spans="1:1" x14ac:dyDescent="0.25">
      <c r="A230" t="s">
        <v>341</v>
      </c>
    </row>
    <row r="231" spans="1:1" x14ac:dyDescent="0.25">
      <c r="A231" t="s">
        <v>342</v>
      </c>
    </row>
    <row r="232" spans="1:1" x14ac:dyDescent="0.25">
      <c r="A232" t="s">
        <v>343</v>
      </c>
    </row>
    <row r="233" spans="1:1" x14ac:dyDescent="0.25">
      <c r="A233" t="s">
        <v>344</v>
      </c>
    </row>
  </sheetData>
  <autoFilter ref="A1:O87">
    <sortState ref="A2:O87">
      <sortCondition ref="A1:A87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13" sqref="C13"/>
    </sheetView>
  </sheetViews>
  <sheetFormatPr defaultRowHeight="15" x14ac:dyDescent="0.25"/>
  <cols>
    <col min="1" max="1" width="11.28515625" bestFit="1" customWidth="1"/>
    <col min="4" max="4" width="14.140625" bestFit="1" customWidth="1"/>
    <col min="5" max="5" width="12.28515625" bestFit="1" customWidth="1"/>
    <col min="6" max="6" width="10.5703125" bestFit="1" customWidth="1"/>
    <col min="7" max="7" width="25.85546875" bestFit="1" customWidth="1"/>
    <col min="11" max="11" width="11.28515625" bestFit="1" customWidth="1"/>
  </cols>
  <sheetData>
    <row r="1" spans="1:12" x14ac:dyDescent="0.25">
      <c r="A1" t="s">
        <v>54</v>
      </c>
      <c r="B1" t="s">
        <v>55</v>
      </c>
      <c r="C1" t="s">
        <v>56</v>
      </c>
      <c r="D1" t="s">
        <v>57</v>
      </c>
      <c r="E1" t="s">
        <v>58</v>
      </c>
      <c r="F1" t="s">
        <v>59</v>
      </c>
      <c r="G1" t="s">
        <v>60</v>
      </c>
      <c r="H1" t="s">
        <v>61</v>
      </c>
      <c r="I1" t="s">
        <v>62</v>
      </c>
      <c r="J1" t="s">
        <v>63</v>
      </c>
      <c r="K1" t="s">
        <v>64</v>
      </c>
      <c r="L1" t="s">
        <v>69</v>
      </c>
    </row>
    <row r="2" spans="1:12" x14ac:dyDescent="0.25">
      <c r="A2" s="7" t="s">
        <v>28</v>
      </c>
      <c r="B2" s="7">
        <v>31.483220899999999</v>
      </c>
      <c r="C2" s="7">
        <v>74.054191599999996</v>
      </c>
      <c r="E2">
        <v>5</v>
      </c>
      <c r="G2" s="7">
        <v>31.483220899999999</v>
      </c>
      <c r="H2" s="7">
        <v>74.054191599999996</v>
      </c>
      <c r="I2">
        <v>6.9220039</v>
      </c>
      <c r="J2">
        <v>79.786164400000004</v>
      </c>
      <c r="K2" s="7" t="s">
        <v>28</v>
      </c>
      <c r="L2" s="10">
        <f>TIME(10,1,1)</f>
        <v>0.41737268518518517</v>
      </c>
    </row>
    <row r="3" spans="1:12" x14ac:dyDescent="0.25">
      <c r="A3" s="7" t="s">
        <v>29</v>
      </c>
      <c r="B3" s="7">
        <v>1.29027</v>
      </c>
      <c r="C3" s="7">
        <v>103.7041612</v>
      </c>
      <c r="E3">
        <v>5</v>
      </c>
      <c r="G3" s="7">
        <v>1.29027</v>
      </c>
      <c r="H3" s="7">
        <v>103.7041612</v>
      </c>
      <c r="I3">
        <v>6.9220039</v>
      </c>
      <c r="J3">
        <v>79.786164400000004</v>
      </c>
      <c r="K3" s="7" t="s">
        <v>29</v>
      </c>
      <c r="L3" s="10">
        <f>TIME(10,1,2)</f>
        <v>0.4173842592592592</v>
      </c>
    </row>
    <row r="4" spans="1:12" x14ac:dyDescent="0.25">
      <c r="A4" s="7" t="s">
        <v>30</v>
      </c>
      <c r="B4" s="7">
        <v>54.230955999999999</v>
      </c>
      <c r="C4" s="7">
        <v>-13.436331600000001</v>
      </c>
      <c r="E4">
        <v>5</v>
      </c>
      <c r="G4" s="7">
        <v>54.230955999999999</v>
      </c>
      <c r="H4" s="7">
        <v>-13.436331600000001</v>
      </c>
      <c r="I4">
        <v>6.9220039</v>
      </c>
      <c r="J4">
        <v>79.786164400000004</v>
      </c>
      <c r="K4" s="7" t="s">
        <v>30</v>
      </c>
      <c r="L4" s="10">
        <f>TIME(10,1,3)</f>
        <v>0.41739583333333335</v>
      </c>
    </row>
    <row r="5" spans="1:12" x14ac:dyDescent="0.25">
      <c r="A5" s="7" t="s">
        <v>31</v>
      </c>
      <c r="B5">
        <v>20.050418799999999</v>
      </c>
      <c r="C5" s="7">
        <v>64.413909899999993</v>
      </c>
      <c r="E5">
        <v>4</v>
      </c>
      <c r="G5">
        <v>20.050418799999999</v>
      </c>
      <c r="H5" s="7">
        <v>64.413909899999993</v>
      </c>
      <c r="I5">
        <v>6.9220039</v>
      </c>
      <c r="J5">
        <v>79.786164400000004</v>
      </c>
      <c r="K5" s="7" t="s">
        <v>31</v>
      </c>
      <c r="L5" s="10">
        <f>TIME(10,1,4)</f>
        <v>0.41740740740740739</v>
      </c>
    </row>
    <row r="6" spans="1:12" x14ac:dyDescent="0.25">
      <c r="A6" s="7" t="s">
        <v>32</v>
      </c>
      <c r="B6" s="7">
        <v>41.910241499999998</v>
      </c>
      <c r="C6" s="7">
        <v>12.395911999999999</v>
      </c>
      <c r="E6">
        <v>14</v>
      </c>
      <c r="G6" s="7">
        <v>41.910241499999998</v>
      </c>
      <c r="H6" s="7">
        <v>12.395911999999999</v>
      </c>
      <c r="I6">
        <v>6.9220039</v>
      </c>
      <c r="J6">
        <v>79.786164400000004</v>
      </c>
      <c r="K6" s="7" t="s">
        <v>32</v>
      </c>
      <c r="L6" s="10">
        <f>TIME(10,1,5)</f>
        <v>0.41741898148148149</v>
      </c>
    </row>
    <row r="7" spans="1:12" x14ac:dyDescent="0.25">
      <c r="A7" s="7" t="s">
        <v>33</v>
      </c>
      <c r="B7" s="7">
        <v>25.9409657</v>
      </c>
      <c r="C7" s="7">
        <v>25.759397499999999</v>
      </c>
      <c r="E7">
        <v>5</v>
      </c>
      <c r="G7" s="7">
        <v>25.9409657</v>
      </c>
      <c r="H7" s="7">
        <v>25.759397499999999</v>
      </c>
      <c r="I7">
        <v>6.9220039</v>
      </c>
      <c r="J7">
        <v>79.786164400000004</v>
      </c>
      <c r="K7" s="7" t="s">
        <v>33</v>
      </c>
      <c r="L7" s="10">
        <f>TIME(10,1,6)</f>
        <v>0.41743055555555553</v>
      </c>
    </row>
  </sheetData>
  <autoFilter ref="A1:K7"/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3" sqref="A3"/>
    </sheetView>
  </sheetViews>
  <sheetFormatPr defaultRowHeight="15" x14ac:dyDescent="0.25"/>
  <cols>
    <col min="1" max="1" width="10.42578125" bestFit="1" customWidth="1"/>
    <col min="2" max="2" width="8.85546875" bestFit="1" customWidth="1"/>
    <col min="4" max="4" width="38.7109375" bestFit="1" customWidth="1"/>
  </cols>
  <sheetData>
    <row r="1" spans="1:5" x14ac:dyDescent="0.25">
      <c r="A1" s="11" t="s">
        <v>446</v>
      </c>
      <c r="B1" s="11" t="s">
        <v>111</v>
      </c>
      <c r="C1" s="23" t="s">
        <v>363</v>
      </c>
      <c r="D1" s="11" t="s">
        <v>364</v>
      </c>
      <c r="E1" s="11">
        <v>1</v>
      </c>
    </row>
    <row r="2" spans="1:5" x14ac:dyDescent="0.25">
      <c r="A2" s="11" t="s">
        <v>357</v>
      </c>
      <c r="B2" s="11" t="s">
        <v>112</v>
      </c>
      <c r="C2" s="23" t="s">
        <v>365</v>
      </c>
      <c r="D2" s="11" t="s">
        <v>366</v>
      </c>
      <c r="E2" s="11">
        <v>2</v>
      </c>
    </row>
    <row r="3" spans="1:5" x14ac:dyDescent="0.25">
      <c r="A3" s="11" t="s">
        <v>418</v>
      </c>
      <c r="B3" s="11" t="s">
        <v>110</v>
      </c>
      <c r="C3" s="24" t="s">
        <v>367</v>
      </c>
      <c r="D3" s="11" t="s">
        <v>368</v>
      </c>
      <c r="E3" s="11">
        <v>3</v>
      </c>
    </row>
    <row r="17" spans="5:5" x14ac:dyDescent="0.25">
      <c r="E1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Sheet3</vt:lpstr>
      <vt:lpstr>Sheet2</vt:lpstr>
      <vt:lpstr>icon</vt:lpstr>
      <vt:lpstr>Icon2</vt:lpstr>
      <vt:lpstr>Sheet4</vt:lpstr>
      <vt:lpstr>Icon3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Jayanthan Sivaloganathan</dc:creator>
  <cp:lastModifiedBy>Jayanthan Sivaloganathan</cp:lastModifiedBy>
  <dcterms:created xsi:type="dcterms:W3CDTF">2020-03-23T05:45:24Z</dcterms:created>
  <dcterms:modified xsi:type="dcterms:W3CDTF">2020-04-25T02:45:23Z</dcterms:modified>
</cp:coreProperties>
</file>