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yanthan\Dropbox\BI Support\03_Documents\Covid-19\"/>
    </mc:Choice>
  </mc:AlternateContent>
  <bookViews>
    <workbookView xWindow="0" yWindow="0" windowWidth="20490" windowHeight="7155" activeTab="1"/>
  </bookViews>
  <sheets>
    <sheet name="Sheet2" sheetId="5" r:id="rId1"/>
    <sheet name="Sheet1" sheetId="1" r:id="rId2"/>
    <sheet name="Sheet5" sheetId="6" r:id="rId3"/>
    <sheet name="Sheet3" sheetId="3" r:id="rId4"/>
    <sheet name="backup" sheetId="4" r:id="rId5"/>
  </sheets>
  <calcPr calcId="152511"/>
  <pivotCaches>
    <pivotCache cacheId="2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6" l="1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0" i="6"/>
  <c r="Q201" i="6"/>
  <c r="Q202" i="6"/>
  <c r="Q203" i="6"/>
  <c r="Q204" i="6"/>
  <c r="Q205" i="6"/>
  <c r="Q206" i="6"/>
  <c r="Q207" i="6"/>
  <c r="Q208" i="6"/>
  <c r="Q209" i="6"/>
  <c r="Q210" i="6"/>
  <c r="Q211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Q239" i="6"/>
  <c r="Q240" i="6"/>
  <c r="Q241" i="6"/>
  <c r="Q242" i="6"/>
  <c r="Q243" i="6"/>
  <c r="Q244" i="6"/>
  <c r="Q245" i="6"/>
  <c r="Q246" i="6"/>
  <c r="Q247" i="6"/>
  <c r="Q248" i="6"/>
  <c r="Q249" i="6"/>
  <c r="Q250" i="6"/>
  <c r="Q251" i="6"/>
  <c r="Q252" i="6"/>
  <c r="Q253" i="6"/>
  <c r="Q254" i="6"/>
  <c r="Q255" i="6"/>
  <c r="Q256" i="6"/>
  <c r="Q257" i="6"/>
  <c r="Q258" i="6"/>
  <c r="Q259" i="6"/>
  <c r="Q260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Q288" i="6"/>
  <c r="Q289" i="6"/>
  <c r="Q290" i="6"/>
  <c r="Q291" i="6"/>
  <c r="Q292" i="6"/>
  <c r="Q293" i="6"/>
  <c r="Q294" i="6"/>
  <c r="Q295" i="6"/>
  <c r="Q296" i="6"/>
  <c r="Q297" i="6"/>
  <c r="Q298" i="6"/>
  <c r="Q299" i="6"/>
  <c r="Q300" i="6"/>
  <c r="Q301" i="6"/>
  <c r="Q302" i="6"/>
  <c r="Q303" i="6"/>
  <c r="Q304" i="6"/>
  <c r="Q305" i="6"/>
  <c r="Q306" i="6"/>
  <c r="Q307" i="6"/>
  <c r="Q308" i="6"/>
  <c r="Q309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2" i="6"/>
  <c r="AT3" i="1"/>
  <c r="AT4" i="1"/>
  <c r="AT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" i="1"/>
  <c r="AQ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" i="1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X27" i="4"/>
  <c r="W27" i="4"/>
  <c r="U27" i="4"/>
  <c r="V27" i="4" s="1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X26" i="4"/>
  <c r="W26" i="4"/>
  <c r="U26" i="4"/>
  <c r="V26" i="4" s="1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X25" i="4"/>
  <c r="W25" i="4"/>
  <c r="U25" i="4"/>
  <c r="V25" i="4" s="1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X24" i="4"/>
  <c r="W24" i="4"/>
  <c r="U24" i="4"/>
  <c r="V24" i="4" s="1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X23" i="4"/>
  <c r="W23" i="4"/>
  <c r="U23" i="4"/>
  <c r="V23" i="4" s="1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X22" i="4"/>
  <c r="W22" i="4"/>
  <c r="U22" i="4"/>
  <c r="V22" i="4" s="1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X21" i="4"/>
  <c r="W21" i="4"/>
  <c r="U21" i="4"/>
  <c r="V21" i="4" s="1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X20" i="4"/>
  <c r="W20" i="4"/>
  <c r="U20" i="4"/>
  <c r="V20" i="4" s="1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X19" i="4"/>
  <c r="W19" i="4"/>
  <c r="U19" i="4"/>
  <c r="V19" i="4" s="1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X18" i="4"/>
  <c r="W18" i="4"/>
  <c r="U18" i="4"/>
  <c r="V18" i="4" s="1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X17" i="4"/>
  <c r="W17" i="4"/>
  <c r="U17" i="4"/>
  <c r="V17" i="4" s="1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X16" i="4"/>
  <c r="W16" i="4"/>
  <c r="U16" i="4"/>
  <c r="V16" i="4" s="1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X15" i="4"/>
  <c r="W15" i="4"/>
  <c r="U15" i="4"/>
  <c r="V15" i="4" s="1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X14" i="4"/>
  <c r="W14" i="4"/>
  <c r="U14" i="4"/>
  <c r="V14" i="4" s="1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X13" i="4"/>
  <c r="W13" i="4"/>
  <c r="U13" i="4"/>
  <c r="V13" i="4" s="1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X12" i="4"/>
  <c r="W12" i="4"/>
  <c r="U12" i="4"/>
  <c r="V12" i="4" s="1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X11" i="4"/>
  <c r="W11" i="4"/>
  <c r="U11" i="4"/>
  <c r="V11" i="4" s="1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X10" i="4"/>
  <c r="W10" i="4"/>
  <c r="U10" i="4"/>
  <c r="V10" i="4" s="1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X9" i="4"/>
  <c r="W9" i="4"/>
  <c r="U9" i="4"/>
  <c r="V9" i="4" s="1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X8" i="4"/>
  <c r="W8" i="4"/>
  <c r="U8" i="4"/>
  <c r="V8" i="4" s="1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X7" i="4"/>
  <c r="W7" i="4"/>
  <c r="U7" i="4"/>
  <c r="V7" i="4" s="1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X6" i="4"/>
  <c r="W6" i="4"/>
  <c r="U6" i="4"/>
  <c r="V6" i="4" s="1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X5" i="4"/>
  <c r="W5" i="4"/>
  <c r="U5" i="4"/>
  <c r="V5" i="4" s="1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X4" i="4"/>
  <c r="W4" i="4"/>
  <c r="U4" i="4"/>
  <c r="V4" i="4" s="1"/>
  <c r="AM3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X3" i="4"/>
  <c r="W3" i="4"/>
  <c r="U3" i="4"/>
  <c r="V3" i="4" s="1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2" i="6"/>
  <c r="AO19" i="4" l="1"/>
  <c r="AN19" i="4" s="1"/>
  <c r="AO27" i="4"/>
  <c r="AN27" i="4" s="1"/>
  <c r="AO3" i="4"/>
  <c r="AN3" i="4" s="1"/>
  <c r="AO12" i="4"/>
  <c r="AN12" i="4" s="1"/>
  <c r="AO11" i="4"/>
  <c r="AN11" i="4" s="1"/>
  <c r="AO7" i="4"/>
  <c r="AN7" i="4" s="1"/>
  <c r="AO16" i="4"/>
  <c r="AN16" i="4" s="1"/>
  <c r="AO23" i="4"/>
  <c r="AN23" i="4" s="1"/>
  <c r="AO4" i="4"/>
  <c r="AN4" i="4" s="1"/>
  <c r="AO20" i="4"/>
  <c r="AN20" i="4" s="1"/>
  <c r="AO8" i="4"/>
  <c r="AN8" i="4" s="1"/>
  <c r="AO15" i="4"/>
  <c r="AN15" i="4" s="1"/>
  <c r="AO24" i="4"/>
  <c r="AN24" i="4" s="1"/>
  <c r="AO9" i="4"/>
  <c r="AN9" i="4" s="1"/>
  <c r="AO17" i="4"/>
  <c r="AN17" i="4" s="1"/>
  <c r="AO25" i="4"/>
  <c r="AN25" i="4" s="1"/>
  <c r="AO5" i="4"/>
  <c r="AN5" i="4" s="1"/>
  <c r="AO13" i="4"/>
  <c r="AN13" i="4" s="1"/>
  <c r="AO21" i="4"/>
  <c r="AN21" i="4" s="1"/>
  <c r="AO6" i="4"/>
  <c r="AN6" i="4" s="1"/>
  <c r="AO10" i="4"/>
  <c r="AN10" i="4" s="1"/>
  <c r="AO14" i="4"/>
  <c r="AN14" i="4" s="1"/>
  <c r="AO18" i="4"/>
  <c r="AN18" i="4" s="1"/>
  <c r="AO22" i="4"/>
  <c r="AN22" i="4" s="1"/>
  <c r="AO26" i="4"/>
  <c r="AN26" i="4" s="1"/>
  <c r="E3" i="5"/>
  <c r="E4" i="5"/>
  <c r="E5" i="5"/>
  <c r="E6" i="5"/>
  <c r="E7" i="5"/>
  <c r="E8" i="5"/>
  <c r="E9" i="5"/>
  <c r="E10" i="5"/>
  <c r="E11" i="5"/>
  <c r="E12" i="5"/>
  <c r="E13" i="5"/>
  <c r="E2" i="5"/>
  <c r="G3" i="3" l="1"/>
  <c r="H3" i="3"/>
  <c r="I3" i="3"/>
  <c r="J3" i="3"/>
  <c r="G4" i="3"/>
  <c r="H4" i="3"/>
  <c r="I4" i="3"/>
  <c r="J4" i="3"/>
  <c r="G5" i="3"/>
  <c r="H5" i="3"/>
  <c r="I5" i="3"/>
  <c r="J5" i="3"/>
  <c r="G6" i="3"/>
  <c r="H6" i="3"/>
  <c r="I6" i="3"/>
  <c r="J6" i="3"/>
  <c r="G7" i="3"/>
  <c r="H7" i="3"/>
  <c r="I7" i="3"/>
  <c r="J7" i="3"/>
  <c r="G8" i="3"/>
  <c r="H8" i="3"/>
  <c r="I8" i="3"/>
  <c r="J8" i="3"/>
  <c r="G9" i="3"/>
  <c r="H9" i="3"/>
  <c r="I9" i="3"/>
  <c r="J9" i="3"/>
  <c r="G10" i="3"/>
  <c r="H10" i="3"/>
  <c r="I10" i="3"/>
  <c r="J10" i="3"/>
  <c r="G11" i="3"/>
  <c r="H11" i="3"/>
  <c r="I11" i="3"/>
  <c r="J11" i="3"/>
  <c r="G12" i="3"/>
  <c r="H12" i="3"/>
  <c r="I12" i="3"/>
  <c r="J12" i="3"/>
  <c r="G13" i="3"/>
  <c r="H13" i="3"/>
  <c r="I13" i="3"/>
  <c r="J13" i="3"/>
  <c r="G14" i="3"/>
  <c r="H14" i="3"/>
  <c r="I14" i="3"/>
  <c r="J14" i="3"/>
  <c r="G15" i="3"/>
  <c r="H15" i="3"/>
  <c r="I15" i="3"/>
  <c r="J15" i="3"/>
  <c r="G16" i="3"/>
  <c r="H16" i="3"/>
  <c r="I16" i="3"/>
  <c r="J16" i="3"/>
  <c r="G17" i="3"/>
  <c r="H17" i="3"/>
  <c r="I17" i="3"/>
  <c r="J17" i="3"/>
  <c r="G18" i="3"/>
  <c r="H18" i="3"/>
  <c r="I18" i="3"/>
  <c r="J18" i="3"/>
  <c r="G19" i="3"/>
  <c r="H19" i="3"/>
  <c r="I19" i="3"/>
  <c r="J19" i="3"/>
  <c r="G20" i="3"/>
  <c r="H20" i="3"/>
  <c r="I20" i="3"/>
  <c r="J20" i="3"/>
  <c r="G21" i="3"/>
  <c r="H21" i="3"/>
  <c r="I21" i="3"/>
  <c r="J21" i="3"/>
  <c r="G22" i="3"/>
  <c r="H22" i="3"/>
  <c r="I22" i="3"/>
  <c r="J22" i="3"/>
  <c r="G23" i="3"/>
  <c r="H23" i="3"/>
  <c r="I23" i="3"/>
  <c r="J23" i="3"/>
  <c r="G24" i="3"/>
  <c r="H24" i="3"/>
  <c r="I24" i="3"/>
  <c r="J24" i="3"/>
  <c r="G25" i="3"/>
  <c r="H25" i="3"/>
  <c r="I25" i="3"/>
  <c r="J25" i="3"/>
  <c r="G26" i="3"/>
  <c r="H26" i="3"/>
  <c r="I26" i="3"/>
  <c r="J26" i="3"/>
  <c r="G27" i="3"/>
  <c r="H27" i="3"/>
  <c r="I27" i="3"/>
  <c r="J27" i="3"/>
  <c r="G28" i="3"/>
  <c r="H28" i="3"/>
  <c r="I28" i="3"/>
  <c r="J28" i="3"/>
  <c r="G29" i="3"/>
  <c r="H29" i="3"/>
  <c r="I29" i="3"/>
  <c r="J29" i="3"/>
  <c r="G30" i="3"/>
  <c r="H30" i="3"/>
  <c r="I30" i="3"/>
  <c r="J30" i="3"/>
  <c r="G31" i="3"/>
  <c r="H31" i="3"/>
  <c r="I31" i="3"/>
  <c r="J31" i="3"/>
  <c r="G32" i="3"/>
  <c r="H32" i="3"/>
  <c r="I32" i="3"/>
  <c r="J32" i="3"/>
  <c r="G33" i="3"/>
  <c r="H33" i="3"/>
  <c r="I33" i="3"/>
  <c r="J33" i="3"/>
  <c r="G34" i="3"/>
  <c r="H34" i="3"/>
  <c r="I34" i="3"/>
  <c r="J34" i="3"/>
  <c r="G35" i="3"/>
  <c r="H35" i="3"/>
  <c r="I35" i="3"/>
  <c r="J35" i="3"/>
  <c r="G36" i="3"/>
  <c r="H36" i="3"/>
  <c r="I36" i="3"/>
  <c r="J36" i="3"/>
  <c r="G37" i="3"/>
  <c r="H37" i="3"/>
  <c r="I37" i="3"/>
  <c r="J37" i="3"/>
  <c r="G38" i="3"/>
  <c r="H38" i="3"/>
  <c r="I38" i="3"/>
  <c r="J38" i="3"/>
  <c r="G39" i="3"/>
  <c r="H39" i="3"/>
  <c r="I39" i="3"/>
  <c r="J39" i="3"/>
  <c r="G40" i="3"/>
  <c r="H40" i="3"/>
  <c r="I40" i="3"/>
  <c r="J40" i="3"/>
  <c r="G41" i="3"/>
  <c r="H41" i="3"/>
  <c r="I41" i="3"/>
  <c r="J41" i="3"/>
  <c r="G42" i="3"/>
  <c r="H42" i="3"/>
  <c r="I42" i="3"/>
  <c r="J42" i="3"/>
  <c r="G43" i="3"/>
  <c r="H43" i="3"/>
  <c r="I43" i="3"/>
  <c r="J43" i="3"/>
  <c r="G44" i="3"/>
  <c r="H44" i="3"/>
  <c r="I44" i="3"/>
  <c r="J44" i="3"/>
  <c r="G45" i="3"/>
  <c r="H45" i="3"/>
  <c r="I45" i="3"/>
  <c r="J45" i="3"/>
  <c r="G46" i="3"/>
  <c r="H46" i="3"/>
  <c r="I46" i="3"/>
  <c r="J46" i="3"/>
  <c r="G47" i="3"/>
  <c r="H47" i="3"/>
  <c r="I47" i="3"/>
  <c r="J47" i="3"/>
  <c r="G48" i="3"/>
  <c r="H48" i="3"/>
  <c r="I48" i="3"/>
  <c r="J48" i="3"/>
  <c r="G49" i="3"/>
  <c r="H49" i="3"/>
  <c r="I49" i="3"/>
  <c r="J49" i="3"/>
  <c r="G50" i="3"/>
  <c r="H50" i="3"/>
  <c r="I50" i="3"/>
  <c r="J50" i="3"/>
  <c r="G51" i="3"/>
  <c r="H51" i="3"/>
  <c r="I51" i="3"/>
  <c r="J51" i="3"/>
  <c r="G52" i="3"/>
  <c r="H52" i="3"/>
  <c r="I52" i="3"/>
  <c r="J52" i="3"/>
  <c r="G53" i="3"/>
  <c r="H53" i="3"/>
  <c r="I53" i="3"/>
  <c r="J53" i="3"/>
  <c r="G54" i="3"/>
  <c r="H54" i="3"/>
  <c r="I54" i="3"/>
  <c r="J54" i="3"/>
  <c r="G55" i="3"/>
  <c r="H55" i="3"/>
  <c r="I55" i="3"/>
  <c r="J55" i="3"/>
  <c r="G56" i="3"/>
  <c r="H56" i="3"/>
  <c r="I56" i="3"/>
  <c r="J56" i="3"/>
  <c r="G57" i="3"/>
  <c r="H57" i="3"/>
  <c r="I57" i="3"/>
  <c r="J57" i="3"/>
  <c r="G58" i="3"/>
  <c r="H58" i="3"/>
  <c r="I58" i="3"/>
  <c r="J58" i="3"/>
  <c r="G59" i="3"/>
  <c r="H59" i="3"/>
  <c r="I59" i="3"/>
  <c r="J59" i="3"/>
  <c r="G60" i="3"/>
  <c r="H60" i="3"/>
  <c r="I60" i="3"/>
  <c r="J60" i="3"/>
  <c r="G61" i="3"/>
  <c r="H61" i="3"/>
  <c r="I61" i="3"/>
  <c r="J61" i="3"/>
  <c r="G62" i="3"/>
  <c r="H62" i="3"/>
  <c r="I62" i="3"/>
  <c r="J62" i="3"/>
  <c r="G63" i="3"/>
  <c r="H63" i="3"/>
  <c r="I63" i="3"/>
  <c r="J63" i="3"/>
  <c r="G64" i="3"/>
  <c r="H64" i="3"/>
  <c r="I64" i="3"/>
  <c r="J64" i="3"/>
  <c r="G65" i="3"/>
  <c r="H65" i="3"/>
  <c r="I65" i="3"/>
  <c r="J65" i="3"/>
  <c r="G66" i="3"/>
  <c r="H66" i="3"/>
  <c r="I66" i="3"/>
  <c r="J66" i="3"/>
  <c r="G67" i="3"/>
  <c r="H67" i="3"/>
  <c r="I67" i="3"/>
  <c r="J67" i="3"/>
  <c r="G68" i="3"/>
  <c r="H68" i="3"/>
  <c r="I68" i="3"/>
  <c r="J68" i="3"/>
  <c r="G69" i="3"/>
  <c r="H69" i="3"/>
  <c r="I69" i="3"/>
  <c r="J69" i="3"/>
  <c r="G70" i="3"/>
  <c r="H70" i="3"/>
  <c r="I70" i="3"/>
  <c r="J70" i="3"/>
  <c r="G71" i="3"/>
  <c r="H71" i="3"/>
  <c r="I71" i="3"/>
  <c r="J71" i="3"/>
  <c r="G72" i="3"/>
  <c r="H72" i="3"/>
  <c r="I72" i="3"/>
  <c r="J72" i="3"/>
  <c r="G73" i="3"/>
  <c r="H73" i="3"/>
  <c r="I73" i="3"/>
  <c r="J73" i="3"/>
  <c r="G74" i="3"/>
  <c r="H74" i="3"/>
  <c r="I74" i="3"/>
  <c r="J74" i="3"/>
  <c r="G75" i="3"/>
  <c r="H75" i="3"/>
  <c r="I75" i="3"/>
  <c r="J75" i="3"/>
  <c r="G76" i="3"/>
  <c r="H76" i="3"/>
  <c r="I76" i="3"/>
  <c r="J76" i="3"/>
  <c r="G77" i="3"/>
  <c r="H77" i="3"/>
  <c r="I77" i="3"/>
  <c r="J77" i="3"/>
  <c r="I2" i="3"/>
  <c r="J2" i="3"/>
  <c r="H2" i="3"/>
  <c r="G2" i="3"/>
  <c r="AL3" i="1"/>
  <c r="AM3" i="1"/>
  <c r="AL4" i="1"/>
  <c r="AM4" i="1"/>
  <c r="AL5" i="1"/>
  <c r="AM5" i="1"/>
  <c r="AL6" i="1"/>
  <c r="AM6" i="1"/>
  <c r="AL7" i="1"/>
  <c r="AM7" i="1"/>
  <c r="AL8" i="1"/>
  <c r="AM8" i="1"/>
  <c r="AL9" i="1"/>
  <c r="AM9" i="1"/>
  <c r="AL10" i="1"/>
  <c r="AM10" i="1"/>
  <c r="AL11" i="1"/>
  <c r="AM11" i="1"/>
  <c r="AL12" i="1"/>
  <c r="AM12" i="1"/>
  <c r="AL13" i="1"/>
  <c r="AM13" i="1"/>
  <c r="AL14" i="1"/>
  <c r="AM14" i="1"/>
  <c r="AL15" i="1"/>
  <c r="AM15" i="1"/>
  <c r="AL16" i="1"/>
  <c r="AM16" i="1"/>
  <c r="AL17" i="1"/>
  <c r="AM17" i="1"/>
  <c r="AL18" i="1"/>
  <c r="AM18" i="1"/>
  <c r="AL19" i="1"/>
  <c r="AM19" i="1"/>
  <c r="AL20" i="1"/>
  <c r="AM20" i="1"/>
  <c r="AL21" i="1"/>
  <c r="AM21" i="1"/>
  <c r="AL22" i="1"/>
  <c r="AM22" i="1"/>
  <c r="AL23" i="1"/>
  <c r="AM23" i="1"/>
  <c r="AL24" i="1"/>
  <c r="AM24" i="1"/>
  <c r="AL25" i="1"/>
  <c r="AM25" i="1"/>
  <c r="AL26" i="1"/>
  <c r="AM26" i="1"/>
  <c r="AL2" i="1"/>
  <c r="AM2" i="1"/>
  <c r="AK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" i="1"/>
  <c r="AA3" i="1"/>
  <c r="AB3" i="1"/>
  <c r="AC3" i="1"/>
  <c r="AD3" i="1"/>
  <c r="AE3" i="1"/>
  <c r="AF3" i="1"/>
  <c r="AG3" i="1"/>
  <c r="AH3" i="1"/>
  <c r="AI3" i="1"/>
  <c r="AJ3" i="1"/>
  <c r="AA4" i="1"/>
  <c r="AB4" i="1"/>
  <c r="AC4" i="1"/>
  <c r="AD4" i="1"/>
  <c r="AE4" i="1"/>
  <c r="AF4" i="1"/>
  <c r="AG4" i="1"/>
  <c r="AH4" i="1"/>
  <c r="AI4" i="1"/>
  <c r="AJ4" i="1"/>
  <c r="AA5" i="1"/>
  <c r="AB5" i="1"/>
  <c r="AC5" i="1"/>
  <c r="AD5" i="1"/>
  <c r="AE5" i="1"/>
  <c r="AF5" i="1"/>
  <c r="AG5" i="1"/>
  <c r="AH5" i="1"/>
  <c r="AI5" i="1"/>
  <c r="AJ5" i="1"/>
  <c r="AA6" i="1"/>
  <c r="AB6" i="1"/>
  <c r="AC6" i="1"/>
  <c r="AD6" i="1"/>
  <c r="AE6" i="1"/>
  <c r="AF6" i="1"/>
  <c r="AG6" i="1"/>
  <c r="AH6" i="1"/>
  <c r="AI6" i="1"/>
  <c r="AJ6" i="1"/>
  <c r="AA7" i="1"/>
  <c r="AB7" i="1"/>
  <c r="AC7" i="1"/>
  <c r="AD7" i="1"/>
  <c r="AE7" i="1"/>
  <c r="AF7" i="1"/>
  <c r="AG7" i="1"/>
  <c r="AH7" i="1"/>
  <c r="AI7" i="1"/>
  <c r="AJ7" i="1"/>
  <c r="AA8" i="1"/>
  <c r="AB8" i="1"/>
  <c r="AC8" i="1"/>
  <c r="AD8" i="1"/>
  <c r="AE8" i="1"/>
  <c r="AF8" i="1"/>
  <c r="AG8" i="1"/>
  <c r="AH8" i="1"/>
  <c r="AI8" i="1"/>
  <c r="AJ8" i="1"/>
  <c r="AA9" i="1"/>
  <c r="AB9" i="1"/>
  <c r="AC9" i="1"/>
  <c r="AD9" i="1"/>
  <c r="AE9" i="1"/>
  <c r="AF9" i="1"/>
  <c r="AG9" i="1"/>
  <c r="AH9" i="1"/>
  <c r="AI9" i="1"/>
  <c r="AJ9" i="1"/>
  <c r="AA10" i="1"/>
  <c r="AB10" i="1"/>
  <c r="AC10" i="1"/>
  <c r="AD10" i="1"/>
  <c r="AE10" i="1"/>
  <c r="AF10" i="1"/>
  <c r="AG10" i="1"/>
  <c r="AH10" i="1"/>
  <c r="AI10" i="1"/>
  <c r="AJ10" i="1"/>
  <c r="AA11" i="1"/>
  <c r="AB11" i="1"/>
  <c r="AC11" i="1"/>
  <c r="AD11" i="1"/>
  <c r="AE11" i="1"/>
  <c r="AF11" i="1"/>
  <c r="AG11" i="1"/>
  <c r="AH11" i="1"/>
  <c r="AI11" i="1"/>
  <c r="AJ11" i="1"/>
  <c r="AA12" i="1"/>
  <c r="AB12" i="1"/>
  <c r="AC12" i="1"/>
  <c r="AD12" i="1"/>
  <c r="AE12" i="1"/>
  <c r="AF12" i="1"/>
  <c r="AG12" i="1"/>
  <c r="AH12" i="1"/>
  <c r="AI12" i="1"/>
  <c r="AJ12" i="1"/>
  <c r="AA13" i="1"/>
  <c r="AB13" i="1"/>
  <c r="AC13" i="1"/>
  <c r="AD13" i="1"/>
  <c r="AE13" i="1"/>
  <c r="AF13" i="1"/>
  <c r="AG13" i="1"/>
  <c r="AH13" i="1"/>
  <c r="AI13" i="1"/>
  <c r="AJ13" i="1"/>
  <c r="AA14" i="1"/>
  <c r="AB14" i="1"/>
  <c r="AC14" i="1"/>
  <c r="AD14" i="1"/>
  <c r="AE14" i="1"/>
  <c r="AF14" i="1"/>
  <c r="AG14" i="1"/>
  <c r="AH14" i="1"/>
  <c r="AI14" i="1"/>
  <c r="AJ14" i="1"/>
  <c r="AA15" i="1"/>
  <c r="AB15" i="1"/>
  <c r="AC15" i="1"/>
  <c r="AD15" i="1"/>
  <c r="AE15" i="1"/>
  <c r="AF15" i="1"/>
  <c r="AG15" i="1"/>
  <c r="AH15" i="1"/>
  <c r="AI15" i="1"/>
  <c r="AJ15" i="1"/>
  <c r="AA16" i="1"/>
  <c r="AB16" i="1"/>
  <c r="AC16" i="1"/>
  <c r="AD16" i="1"/>
  <c r="AE16" i="1"/>
  <c r="AF16" i="1"/>
  <c r="AG16" i="1"/>
  <c r="AH16" i="1"/>
  <c r="AI16" i="1"/>
  <c r="AJ16" i="1"/>
  <c r="AA17" i="1"/>
  <c r="AB17" i="1"/>
  <c r="AC17" i="1"/>
  <c r="AD17" i="1"/>
  <c r="AE17" i="1"/>
  <c r="AF17" i="1"/>
  <c r="AG17" i="1"/>
  <c r="AH17" i="1"/>
  <c r="AI17" i="1"/>
  <c r="AJ17" i="1"/>
  <c r="AA18" i="1"/>
  <c r="AB18" i="1"/>
  <c r="AC18" i="1"/>
  <c r="AD18" i="1"/>
  <c r="AE18" i="1"/>
  <c r="AF18" i="1"/>
  <c r="AG18" i="1"/>
  <c r="AH18" i="1"/>
  <c r="AI18" i="1"/>
  <c r="AJ18" i="1"/>
  <c r="AA19" i="1"/>
  <c r="AB19" i="1"/>
  <c r="AC19" i="1"/>
  <c r="AD19" i="1"/>
  <c r="AE19" i="1"/>
  <c r="AF19" i="1"/>
  <c r="AG19" i="1"/>
  <c r="AH19" i="1"/>
  <c r="AI19" i="1"/>
  <c r="AJ19" i="1"/>
  <c r="AA20" i="1"/>
  <c r="AB20" i="1"/>
  <c r="AC20" i="1"/>
  <c r="AD20" i="1"/>
  <c r="AE20" i="1"/>
  <c r="AF20" i="1"/>
  <c r="AG20" i="1"/>
  <c r="AH20" i="1"/>
  <c r="AI20" i="1"/>
  <c r="AJ20" i="1"/>
  <c r="AA21" i="1"/>
  <c r="AB21" i="1"/>
  <c r="AC21" i="1"/>
  <c r="AD21" i="1"/>
  <c r="AE21" i="1"/>
  <c r="AF21" i="1"/>
  <c r="AG21" i="1"/>
  <c r="AH21" i="1"/>
  <c r="AI21" i="1"/>
  <c r="AJ21" i="1"/>
  <c r="AA22" i="1"/>
  <c r="AB22" i="1"/>
  <c r="AC22" i="1"/>
  <c r="AD22" i="1"/>
  <c r="AE22" i="1"/>
  <c r="AF22" i="1"/>
  <c r="AG22" i="1"/>
  <c r="AH22" i="1"/>
  <c r="AI22" i="1"/>
  <c r="AJ22" i="1"/>
  <c r="AA23" i="1"/>
  <c r="AB23" i="1"/>
  <c r="AC23" i="1"/>
  <c r="AD23" i="1"/>
  <c r="AE23" i="1"/>
  <c r="AF23" i="1"/>
  <c r="AG23" i="1"/>
  <c r="AH23" i="1"/>
  <c r="AI23" i="1"/>
  <c r="AJ23" i="1"/>
  <c r="AA24" i="1"/>
  <c r="AB24" i="1"/>
  <c r="AC24" i="1"/>
  <c r="AD24" i="1"/>
  <c r="AE24" i="1"/>
  <c r="AF24" i="1"/>
  <c r="AG24" i="1"/>
  <c r="AH24" i="1"/>
  <c r="AI24" i="1"/>
  <c r="AJ24" i="1"/>
  <c r="AA25" i="1"/>
  <c r="AB25" i="1"/>
  <c r="AC25" i="1"/>
  <c r="AD25" i="1"/>
  <c r="AE25" i="1"/>
  <c r="AF25" i="1"/>
  <c r="AG25" i="1"/>
  <c r="AH25" i="1"/>
  <c r="AI25" i="1"/>
  <c r="AJ25" i="1"/>
  <c r="AA26" i="1"/>
  <c r="AB26" i="1"/>
  <c r="AC26" i="1"/>
  <c r="AD26" i="1"/>
  <c r="AE26" i="1"/>
  <c r="AF26" i="1"/>
  <c r="AG26" i="1"/>
  <c r="AH26" i="1"/>
  <c r="AI26" i="1"/>
  <c r="AJ26" i="1"/>
  <c r="AI2" i="1"/>
  <c r="AH2" i="1"/>
  <c r="AG2" i="1"/>
  <c r="AF2" i="1"/>
  <c r="AE2" i="1"/>
  <c r="AD2" i="1"/>
  <c r="AC2" i="1"/>
  <c r="AB2" i="1"/>
  <c r="AJ2" i="1"/>
  <c r="AA2" i="1"/>
  <c r="AO26" i="1" l="1"/>
  <c r="AN26" i="1" s="1"/>
  <c r="AO24" i="1"/>
  <c r="AN24" i="1" s="1"/>
  <c r="AO20" i="1"/>
  <c r="AN20" i="1" s="1"/>
  <c r="AO16" i="1"/>
  <c r="AN16" i="1" s="1"/>
  <c r="AO12" i="1"/>
  <c r="AN12" i="1" s="1"/>
  <c r="AO8" i="1"/>
  <c r="AN8" i="1" s="1"/>
  <c r="AO4" i="1"/>
  <c r="AN4" i="1" s="1"/>
  <c r="AO22" i="1"/>
  <c r="AN22" i="1" s="1"/>
  <c r="AO18" i="1"/>
  <c r="AN18" i="1" s="1"/>
  <c r="AO14" i="1"/>
  <c r="AN14" i="1" s="1"/>
  <c r="AO10" i="1"/>
  <c r="AN10" i="1" s="1"/>
  <c r="AO6" i="1"/>
  <c r="AN6" i="1" s="1"/>
  <c r="AO25" i="1"/>
  <c r="AN25" i="1" s="1"/>
  <c r="AO21" i="1"/>
  <c r="AN21" i="1" s="1"/>
  <c r="AO17" i="1"/>
  <c r="AN17" i="1" s="1"/>
  <c r="AO13" i="1"/>
  <c r="AN13" i="1" s="1"/>
  <c r="AO9" i="1"/>
  <c r="AN9" i="1" s="1"/>
  <c r="AO5" i="1"/>
  <c r="AN5" i="1" s="1"/>
  <c r="AO23" i="1"/>
  <c r="AN23" i="1" s="1"/>
  <c r="AO19" i="1"/>
  <c r="AN19" i="1" s="1"/>
  <c r="AO15" i="1"/>
  <c r="AN15" i="1" s="1"/>
  <c r="AO11" i="1"/>
  <c r="AN11" i="1" s="1"/>
  <c r="AO7" i="1"/>
  <c r="AN7" i="1" s="1"/>
  <c r="AO3" i="1"/>
  <c r="AN3" i="1" s="1"/>
  <c r="AO2" i="1"/>
  <c r="AN2" i="1" s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" i="1"/>
  <c r="A1" i="4"/>
  <c r="Y6" i="1" l="1"/>
  <c r="Y21" i="4"/>
  <c r="Y7" i="4"/>
  <c r="Y3" i="4"/>
  <c r="Y26" i="4"/>
  <c r="Y24" i="4"/>
  <c r="Y22" i="4"/>
  <c r="Y20" i="4"/>
  <c r="Y18" i="4"/>
  <c r="Y16" i="4"/>
  <c r="Y14" i="4"/>
  <c r="Y12" i="4"/>
  <c r="Y10" i="4"/>
  <c r="Y8" i="4"/>
  <c r="Y6" i="4"/>
  <c r="Y4" i="4"/>
  <c r="Y17" i="4"/>
  <c r="Y15" i="4"/>
  <c r="Y13" i="4"/>
  <c r="Y11" i="4"/>
  <c r="Y9" i="4"/>
  <c r="Y27" i="4"/>
  <c r="Y25" i="4"/>
  <c r="Y23" i="4"/>
  <c r="Y19" i="4"/>
  <c r="Y5" i="4"/>
  <c r="Y25" i="1"/>
  <c r="Y17" i="1"/>
  <c r="Y9" i="1"/>
  <c r="Y20" i="1"/>
  <c r="Y16" i="1"/>
  <c r="Y12" i="1"/>
  <c r="Y8" i="1"/>
  <c r="Y4" i="1"/>
  <c r="Y2" i="1"/>
  <c r="Y23" i="1"/>
  <c r="Y19" i="1"/>
  <c r="Y15" i="1"/>
  <c r="Y11" i="1"/>
  <c r="Y7" i="1"/>
  <c r="Y3" i="1"/>
  <c r="Y21" i="1"/>
  <c r="Y13" i="1"/>
  <c r="Y5" i="1"/>
  <c r="Y24" i="1"/>
  <c r="Y26" i="1"/>
  <c r="Y22" i="1"/>
  <c r="Y18" i="1"/>
  <c r="Y14" i="1"/>
  <c r="Y10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" i="1"/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" i="1"/>
  <c r="U3" i="1"/>
  <c r="V3" i="1" s="1"/>
  <c r="U4" i="1"/>
  <c r="V4" i="1" s="1"/>
  <c r="U5" i="1"/>
  <c r="V5" i="1" s="1"/>
  <c r="U6" i="1"/>
  <c r="V6" i="1" s="1"/>
  <c r="U7" i="1"/>
  <c r="V7" i="1" s="1"/>
  <c r="U8" i="1"/>
  <c r="V8" i="1" s="1"/>
  <c r="U9" i="1"/>
  <c r="V9" i="1" s="1"/>
  <c r="U10" i="1"/>
  <c r="V10" i="1" s="1"/>
  <c r="U11" i="1"/>
  <c r="V11" i="1" s="1"/>
  <c r="U12" i="1"/>
  <c r="V12" i="1" s="1"/>
  <c r="U13" i="1"/>
  <c r="V13" i="1" s="1"/>
  <c r="U14" i="1"/>
  <c r="V14" i="1" s="1"/>
  <c r="U15" i="1"/>
  <c r="V15" i="1" s="1"/>
  <c r="U16" i="1"/>
  <c r="V16" i="1" s="1"/>
  <c r="U17" i="1"/>
  <c r="V17" i="1" s="1"/>
  <c r="U18" i="1"/>
  <c r="V18" i="1" s="1"/>
  <c r="U19" i="1"/>
  <c r="V19" i="1" s="1"/>
  <c r="U20" i="1"/>
  <c r="V20" i="1" s="1"/>
  <c r="U21" i="1"/>
  <c r="V21" i="1" s="1"/>
  <c r="U22" i="1"/>
  <c r="V22" i="1" s="1"/>
  <c r="U23" i="1"/>
  <c r="V23" i="1" s="1"/>
  <c r="U24" i="1"/>
  <c r="V24" i="1" s="1"/>
  <c r="U25" i="1"/>
  <c r="V25" i="1" s="1"/>
  <c r="U26" i="1"/>
  <c r="V26" i="1" s="1"/>
  <c r="U2" i="1"/>
  <c r="V2" i="1" s="1"/>
  <c r="B3" i="3"/>
  <c r="B4" i="3"/>
  <c r="C4" i="3" s="1"/>
  <c r="D4" i="3" s="1"/>
  <c r="F4" i="3" s="1"/>
  <c r="B5" i="3"/>
  <c r="B6" i="3"/>
  <c r="B7" i="3"/>
  <c r="B8" i="3"/>
  <c r="C8" i="3" s="1"/>
  <c r="D8" i="3" s="1"/>
  <c r="F8" i="3" s="1"/>
  <c r="B9" i="3"/>
  <c r="B10" i="3"/>
  <c r="B11" i="3"/>
  <c r="B12" i="3"/>
  <c r="C12" i="3" s="1"/>
  <c r="D12" i="3" s="1"/>
  <c r="F12" i="3" s="1"/>
  <c r="B13" i="3"/>
  <c r="B14" i="3"/>
  <c r="B15" i="3"/>
  <c r="B16" i="3"/>
  <c r="C16" i="3" s="1"/>
  <c r="D16" i="3" s="1"/>
  <c r="F16" i="3" s="1"/>
  <c r="B17" i="3"/>
  <c r="B18" i="3"/>
  <c r="B19" i="3"/>
  <c r="B20" i="3"/>
  <c r="C20" i="3" s="1"/>
  <c r="D20" i="3" s="1"/>
  <c r="F20" i="3" s="1"/>
  <c r="B21" i="3"/>
  <c r="B22" i="3"/>
  <c r="B23" i="3"/>
  <c r="B24" i="3"/>
  <c r="C24" i="3" s="1"/>
  <c r="D24" i="3" s="1"/>
  <c r="F24" i="3" s="1"/>
  <c r="B25" i="3"/>
  <c r="B26" i="3"/>
  <c r="B27" i="3"/>
  <c r="B28" i="3"/>
  <c r="C28" i="3" s="1"/>
  <c r="D28" i="3" s="1"/>
  <c r="F28" i="3" s="1"/>
  <c r="B29" i="3"/>
  <c r="B30" i="3"/>
  <c r="B31" i="3"/>
  <c r="B32" i="3"/>
  <c r="C32" i="3" s="1"/>
  <c r="D32" i="3" s="1"/>
  <c r="F32" i="3" s="1"/>
  <c r="B33" i="3"/>
  <c r="B34" i="3"/>
  <c r="B35" i="3"/>
  <c r="B36" i="3"/>
  <c r="C36" i="3" s="1"/>
  <c r="D36" i="3" s="1"/>
  <c r="F36" i="3" s="1"/>
  <c r="B37" i="3"/>
  <c r="B38" i="3"/>
  <c r="B39" i="3"/>
  <c r="B40" i="3"/>
  <c r="C40" i="3" s="1"/>
  <c r="D40" i="3" s="1"/>
  <c r="F40" i="3" s="1"/>
  <c r="B41" i="3"/>
  <c r="B42" i="3"/>
  <c r="B43" i="3"/>
  <c r="B44" i="3"/>
  <c r="C44" i="3" s="1"/>
  <c r="D44" i="3" s="1"/>
  <c r="F44" i="3" s="1"/>
  <c r="B45" i="3"/>
  <c r="B46" i="3"/>
  <c r="C46" i="3" s="1"/>
  <c r="D46" i="3" s="1"/>
  <c r="F46" i="3" s="1"/>
  <c r="B47" i="3"/>
  <c r="B48" i="3"/>
  <c r="C48" i="3" s="1"/>
  <c r="D48" i="3" s="1"/>
  <c r="F48" i="3" s="1"/>
  <c r="B49" i="3"/>
  <c r="B50" i="3"/>
  <c r="B51" i="3"/>
  <c r="B52" i="3"/>
  <c r="C52" i="3" s="1"/>
  <c r="D52" i="3" s="1"/>
  <c r="F52" i="3" s="1"/>
  <c r="B53" i="3"/>
  <c r="B54" i="3"/>
  <c r="B55" i="3"/>
  <c r="B56" i="3"/>
  <c r="C56" i="3" s="1"/>
  <c r="D56" i="3" s="1"/>
  <c r="F56" i="3" s="1"/>
  <c r="B57" i="3"/>
  <c r="B58" i="3"/>
  <c r="B59" i="3"/>
  <c r="B60" i="3"/>
  <c r="C60" i="3" s="1"/>
  <c r="D60" i="3" s="1"/>
  <c r="F60" i="3" s="1"/>
  <c r="B61" i="3"/>
  <c r="B62" i="3"/>
  <c r="B63" i="3"/>
  <c r="B64" i="3"/>
  <c r="C64" i="3" s="1"/>
  <c r="D64" i="3" s="1"/>
  <c r="F64" i="3" s="1"/>
  <c r="B65" i="3"/>
  <c r="B66" i="3"/>
  <c r="B67" i="3"/>
  <c r="B68" i="3"/>
  <c r="C68" i="3" s="1"/>
  <c r="D68" i="3" s="1"/>
  <c r="F68" i="3" s="1"/>
  <c r="B69" i="3"/>
  <c r="B70" i="3"/>
  <c r="B71" i="3"/>
  <c r="B72" i="3"/>
  <c r="C72" i="3" s="1"/>
  <c r="D72" i="3" s="1"/>
  <c r="F72" i="3" s="1"/>
  <c r="B73" i="3"/>
  <c r="B74" i="3"/>
  <c r="B75" i="3"/>
  <c r="B76" i="3"/>
  <c r="C76" i="3" s="1"/>
  <c r="D76" i="3" s="1"/>
  <c r="F76" i="3" s="1"/>
  <c r="B77" i="3"/>
  <c r="B2" i="3"/>
  <c r="E46" i="3" l="1"/>
  <c r="C6" i="3"/>
  <c r="D6" i="3" s="1"/>
  <c r="C14" i="3"/>
  <c r="C22" i="3"/>
  <c r="D22" i="3" s="1"/>
  <c r="C30" i="3"/>
  <c r="C38" i="3"/>
  <c r="D38" i="3" s="1"/>
  <c r="C54" i="3"/>
  <c r="C62" i="3"/>
  <c r="C70" i="3"/>
  <c r="C2" i="3"/>
  <c r="D2" i="3" s="1"/>
  <c r="F2" i="3" s="1"/>
  <c r="C10" i="3"/>
  <c r="D10" i="3" s="1"/>
  <c r="C18" i="3"/>
  <c r="C26" i="3"/>
  <c r="C34" i="3"/>
  <c r="C42" i="3"/>
  <c r="D42" i="3" s="1"/>
  <c r="C50" i="3"/>
  <c r="C58" i="3"/>
  <c r="C66" i="3"/>
  <c r="D66" i="3" s="1"/>
  <c r="C74" i="3"/>
  <c r="D74" i="3" s="1"/>
  <c r="C75" i="3"/>
  <c r="C71" i="3"/>
  <c r="C67" i="3"/>
  <c r="C63" i="3"/>
  <c r="C59" i="3"/>
  <c r="C55" i="3"/>
  <c r="C51" i="3"/>
  <c r="C47" i="3"/>
  <c r="C43" i="3"/>
  <c r="C39" i="3"/>
  <c r="C35" i="3"/>
  <c r="C31" i="3"/>
  <c r="C27" i="3"/>
  <c r="C23" i="3"/>
  <c r="C19" i="3"/>
  <c r="C15" i="3"/>
  <c r="C11" i="3"/>
  <c r="C7" i="3"/>
  <c r="C3" i="3"/>
  <c r="E76" i="3"/>
  <c r="E72" i="3"/>
  <c r="E68" i="3"/>
  <c r="E64" i="3"/>
  <c r="E60" i="3"/>
  <c r="E56" i="3"/>
  <c r="E52" i="3"/>
  <c r="E48" i="3"/>
  <c r="E44" i="3"/>
  <c r="E40" i="3"/>
  <c r="E36" i="3"/>
  <c r="E32" i="3"/>
  <c r="E28" i="3"/>
  <c r="E24" i="3"/>
  <c r="E20" i="3"/>
  <c r="E16" i="3"/>
  <c r="E12" i="3"/>
  <c r="E8" i="3"/>
  <c r="E4" i="3"/>
  <c r="C5" i="3"/>
  <c r="C9" i="3"/>
  <c r="C13" i="3"/>
  <c r="C17" i="3"/>
  <c r="D17" i="3" s="1"/>
  <c r="C21" i="3"/>
  <c r="C25" i="3"/>
  <c r="C29" i="3"/>
  <c r="C33" i="3"/>
  <c r="D33" i="3" s="1"/>
  <c r="C37" i="3"/>
  <c r="C41" i="3"/>
  <c r="C45" i="3"/>
  <c r="C49" i="3"/>
  <c r="D49" i="3" s="1"/>
  <c r="C53" i="3"/>
  <c r="C57" i="3"/>
  <c r="C61" i="3"/>
  <c r="C65" i="3"/>
  <c r="D65" i="3" s="1"/>
  <c r="C69" i="3"/>
  <c r="C73" i="3"/>
  <c r="C77" i="3"/>
  <c r="E74" i="3" l="1"/>
  <c r="F74" i="3"/>
  <c r="E42" i="3"/>
  <c r="F42" i="3"/>
  <c r="E10" i="3"/>
  <c r="F10" i="3"/>
  <c r="E66" i="3"/>
  <c r="F66" i="3"/>
  <c r="E38" i="3"/>
  <c r="F38" i="3"/>
  <c r="E6" i="3"/>
  <c r="F6" i="3"/>
  <c r="E22" i="3"/>
  <c r="F22" i="3"/>
  <c r="E65" i="3"/>
  <c r="F65" i="3"/>
  <c r="E49" i="3"/>
  <c r="F49" i="3"/>
  <c r="E33" i="3"/>
  <c r="F33" i="3"/>
  <c r="E17" i="3"/>
  <c r="F17" i="3"/>
  <c r="E2" i="3"/>
  <c r="D77" i="3"/>
  <c r="D45" i="3"/>
  <c r="D13" i="3"/>
  <c r="D11" i="3"/>
  <c r="D59" i="3"/>
  <c r="D50" i="3"/>
  <c r="D18" i="3"/>
  <c r="D73" i="3"/>
  <c r="D57" i="3"/>
  <c r="D41" i="3"/>
  <c r="D25" i="3"/>
  <c r="D9" i="3"/>
  <c r="D15" i="3"/>
  <c r="D31" i="3"/>
  <c r="D47" i="3"/>
  <c r="D63" i="3"/>
  <c r="D54" i="3"/>
  <c r="D14" i="3"/>
  <c r="D61" i="3"/>
  <c r="D27" i="3"/>
  <c r="D69" i="3"/>
  <c r="D53" i="3"/>
  <c r="D37" i="3"/>
  <c r="D21" i="3"/>
  <c r="D5" i="3"/>
  <c r="D3" i="3"/>
  <c r="D19" i="3"/>
  <c r="D35" i="3"/>
  <c r="D51" i="3"/>
  <c r="D67" i="3"/>
  <c r="D34" i="3"/>
  <c r="D29" i="3"/>
  <c r="D43" i="3"/>
  <c r="D75" i="3"/>
  <c r="D62" i="3"/>
  <c r="D7" i="3"/>
  <c r="D23" i="3"/>
  <c r="D39" i="3"/>
  <c r="D55" i="3"/>
  <c r="D71" i="3"/>
  <c r="D58" i="3"/>
  <c r="D26" i="3"/>
  <c r="D70" i="3"/>
  <c r="D30" i="3"/>
  <c r="E58" i="3" l="1"/>
  <c r="F58" i="3"/>
  <c r="E51" i="3"/>
  <c r="F51" i="3"/>
  <c r="E69" i="3"/>
  <c r="F69" i="3"/>
  <c r="E57" i="3"/>
  <c r="F57" i="3"/>
  <c r="E30" i="3"/>
  <c r="F30" i="3"/>
  <c r="E35" i="3"/>
  <c r="F35" i="3"/>
  <c r="E27" i="3"/>
  <c r="F27" i="3"/>
  <c r="E73" i="3"/>
  <c r="F73" i="3"/>
  <c r="E11" i="3"/>
  <c r="F11" i="3"/>
  <c r="E23" i="3"/>
  <c r="F23" i="3"/>
  <c r="E5" i="3"/>
  <c r="F5" i="3"/>
  <c r="E15" i="3"/>
  <c r="F15" i="3"/>
  <c r="E77" i="3"/>
  <c r="F77" i="3"/>
  <c r="E71" i="3"/>
  <c r="F71" i="3"/>
  <c r="E29" i="3"/>
  <c r="F29" i="3"/>
  <c r="E21" i="3"/>
  <c r="F21" i="3"/>
  <c r="E63" i="3"/>
  <c r="F63" i="3"/>
  <c r="E9" i="3"/>
  <c r="F9" i="3"/>
  <c r="E70" i="3"/>
  <c r="F70" i="3"/>
  <c r="E55" i="3"/>
  <c r="F55" i="3"/>
  <c r="E62" i="3"/>
  <c r="F62" i="3"/>
  <c r="E34" i="3"/>
  <c r="F34" i="3"/>
  <c r="E19" i="3"/>
  <c r="F19" i="3"/>
  <c r="E37" i="3"/>
  <c r="F37" i="3"/>
  <c r="E61" i="3"/>
  <c r="F61" i="3"/>
  <c r="E47" i="3"/>
  <c r="F47" i="3"/>
  <c r="E25" i="3"/>
  <c r="F25" i="3"/>
  <c r="E18" i="3"/>
  <c r="F18" i="3"/>
  <c r="E13" i="3"/>
  <c r="F13" i="3"/>
  <c r="E43" i="3"/>
  <c r="F43" i="3"/>
  <c r="E54" i="3"/>
  <c r="F54" i="3"/>
  <c r="E59" i="3"/>
  <c r="F59" i="3"/>
  <c r="E7" i="3"/>
  <c r="F7" i="3"/>
  <c r="E26" i="3"/>
  <c r="F26" i="3"/>
  <c r="E39" i="3"/>
  <c r="F39" i="3"/>
  <c r="E75" i="3"/>
  <c r="F75" i="3"/>
  <c r="E67" i="3"/>
  <c r="F67" i="3"/>
  <c r="E3" i="3"/>
  <c r="F3" i="3"/>
  <c r="E53" i="3"/>
  <c r="F53" i="3"/>
  <c r="E14" i="3"/>
  <c r="F14" i="3"/>
  <c r="E31" i="3"/>
  <c r="F31" i="3"/>
  <c r="E41" i="3"/>
  <c r="F41" i="3"/>
  <c r="E50" i="3"/>
  <c r="F50" i="3"/>
  <c r="E45" i="3"/>
  <c r="F45" i="3"/>
</calcChain>
</file>

<file path=xl/comments1.xml><?xml version="1.0" encoding="utf-8"?>
<comments xmlns="http://schemas.openxmlformats.org/spreadsheetml/2006/main">
  <authors>
    <author>Dhanushka Kavindu</author>
  </authors>
  <commentList>
    <comment ref="AL1" authorId="0" shapeId="0">
      <text>
        <r>
          <rPr>
            <b/>
            <sz val="9"/>
            <color indexed="81"/>
            <rFont val="Tahoma"/>
            <family val="2"/>
          </rPr>
          <t>Dhanushka Kavindu:</t>
        </r>
        <r>
          <rPr>
            <sz val="9"/>
            <color indexed="81"/>
            <rFont val="Tahoma"/>
            <family val="2"/>
          </rPr>
          <t xml:space="preserve">
Consumption</t>
        </r>
      </text>
    </comment>
  </commentList>
</comments>
</file>

<file path=xl/comments2.xml><?xml version="1.0" encoding="utf-8"?>
<comments xmlns="http://schemas.openxmlformats.org/spreadsheetml/2006/main">
  <authors>
    <author>Dhanushka Kavindu</author>
  </authors>
  <commentList>
    <comment ref="AL2" authorId="0" shapeId="0">
      <text>
        <r>
          <rPr>
            <b/>
            <sz val="9"/>
            <color indexed="81"/>
            <rFont val="Tahoma"/>
            <family val="2"/>
          </rPr>
          <t>Dhanushka Kavindu:</t>
        </r>
        <r>
          <rPr>
            <sz val="9"/>
            <color indexed="81"/>
            <rFont val="Tahoma"/>
            <family val="2"/>
          </rPr>
          <t xml:space="preserve">
Consumption</t>
        </r>
      </text>
    </comment>
  </commentList>
</comments>
</file>

<file path=xl/sharedStrings.xml><?xml version="1.0" encoding="utf-8"?>
<sst xmlns="http://schemas.openxmlformats.org/spreadsheetml/2006/main" count="5021" uniqueCount="906">
  <si>
    <t>NAME</t>
  </si>
  <si>
    <t>Level</t>
  </si>
  <si>
    <t>ISO_Code</t>
  </si>
  <si>
    <t>id</t>
  </si>
  <si>
    <t>ADM2_PCODE</t>
  </si>
  <si>
    <t>Province Name</t>
  </si>
  <si>
    <t>ADM1_PCODE</t>
  </si>
  <si>
    <t>Jaffna District</t>
  </si>
  <si>
    <t>ADM2</t>
  </si>
  <si>
    <t>LK-41</t>
  </si>
  <si>
    <t>LKA_ADM2_010300_1</t>
  </si>
  <si>
    <t>Northern Province</t>
  </si>
  <si>
    <t>LKA_ADM1_010300_1</t>
  </si>
  <si>
    <t>Kilinochchi District</t>
  </si>
  <si>
    <t>LK-42</t>
  </si>
  <si>
    <t>LKA_ADM2_010300_2</t>
  </si>
  <si>
    <t>Mannar District</t>
  </si>
  <si>
    <t>LK-43</t>
  </si>
  <si>
    <t>LKA_ADM2_010300_3</t>
  </si>
  <si>
    <t>Mullaitivu District</t>
  </si>
  <si>
    <t>LK-45</t>
  </si>
  <si>
    <t>LKA_ADM2_010300_4</t>
  </si>
  <si>
    <t>Vavuniya District</t>
  </si>
  <si>
    <t>LK-44</t>
  </si>
  <si>
    <t>LKA_ADM2_010300_5</t>
  </si>
  <si>
    <t>Galle District</t>
  </si>
  <si>
    <t>LK-31</t>
  </si>
  <si>
    <t>LKA_ADM2_010300_6</t>
  </si>
  <si>
    <t>Southern Province</t>
  </si>
  <si>
    <t>LKA_ADM1_010300_7</t>
  </si>
  <si>
    <t>Hambantota District</t>
  </si>
  <si>
    <t>LK-33</t>
  </si>
  <si>
    <t>LKA_ADM2_010300_7</t>
  </si>
  <si>
    <t>Matara District</t>
  </si>
  <si>
    <t>LK-32</t>
  </si>
  <si>
    <t>LKA_ADM2_010300_8</t>
  </si>
  <si>
    <t>Ampara District</t>
  </si>
  <si>
    <t>LK-52</t>
  </si>
  <si>
    <t>LKA_ADM2_010300_9</t>
  </si>
  <si>
    <t>Eastern Province</t>
  </si>
  <si>
    <t>LKA_ADM1_010300_2</t>
  </si>
  <si>
    <t>Anuradhapura District</t>
  </si>
  <si>
    <t>LK-71</t>
  </si>
  <si>
    <t>LKA_ADM2_010300_10</t>
  </si>
  <si>
    <t>North Central Province</t>
  </si>
  <si>
    <t>LKA_ADM1_010300_4</t>
  </si>
  <si>
    <t>Badulla District</t>
  </si>
  <si>
    <t>LK-81</t>
  </si>
  <si>
    <t>LKA_ADM2_010300_11</t>
  </si>
  <si>
    <t>Uva Province</t>
  </si>
  <si>
    <t>LKA_ADM1_010300_8</t>
  </si>
  <si>
    <t>Batticaloa District</t>
  </si>
  <si>
    <t>LK-51</t>
  </si>
  <si>
    <t>LKA_ADM2_010300_12</t>
  </si>
  <si>
    <t>Monaragala District</t>
  </si>
  <si>
    <t>LK-82</t>
  </si>
  <si>
    <t>LKA_ADM2_010300_13</t>
  </si>
  <si>
    <t>Polonnaruwa District</t>
  </si>
  <si>
    <t>LK-72</t>
  </si>
  <si>
    <t>LKA_ADM2_010300_14</t>
  </si>
  <si>
    <t>Colombo District</t>
  </si>
  <si>
    <t>LK-11</t>
  </si>
  <si>
    <t>LKA_ADM2_010300_15</t>
  </si>
  <si>
    <t>Western Province</t>
  </si>
  <si>
    <t>LKA_ADM1_010300_9</t>
  </si>
  <si>
    <t>Gampaha District</t>
  </si>
  <si>
    <t>LK-12</t>
  </si>
  <si>
    <t>LKA_ADM2_010300_16</t>
  </si>
  <si>
    <t>Kalutara District</t>
  </si>
  <si>
    <t>LK-13</t>
  </si>
  <si>
    <t>LKA_ADM2_010300_17</t>
  </si>
  <si>
    <t>Kegalle District</t>
  </si>
  <si>
    <t>LK-92</t>
  </si>
  <si>
    <t>LKA_ADM2_010300_18</t>
  </si>
  <si>
    <t>Sabaragamuwa Province</t>
  </si>
  <si>
    <t>LKA_ADM1_010300_6</t>
  </si>
  <si>
    <t>Kurunegala District</t>
  </si>
  <si>
    <t>LK-61</t>
  </si>
  <si>
    <t>LKA_ADM2_010300_19</t>
  </si>
  <si>
    <t>North Western Province</t>
  </si>
  <si>
    <t>LKA_ADM1_010300_5</t>
  </si>
  <si>
    <t>Puttalam District</t>
  </si>
  <si>
    <t>LK-62</t>
  </si>
  <si>
    <t>LKA_ADM2_010300_20</t>
  </si>
  <si>
    <t>Ratnapura District</t>
  </si>
  <si>
    <t>LK-91</t>
  </si>
  <si>
    <t>LKA_ADM2_010300_21</t>
  </si>
  <si>
    <t>Kandy District</t>
  </si>
  <si>
    <t>LK-21</t>
  </si>
  <si>
    <t>LKA_ADM2_010300_22</t>
  </si>
  <si>
    <t>Central Province</t>
  </si>
  <si>
    <t>LKA_ADM1_010300_3</t>
  </si>
  <si>
    <t>Matale District</t>
  </si>
  <si>
    <t>LK-22</t>
  </si>
  <si>
    <t>LKA_ADM2_010300_23</t>
  </si>
  <si>
    <t>Nuwara Eliya District</t>
  </si>
  <si>
    <t>LK-23</t>
  </si>
  <si>
    <t>LKA_ADM2_010300_24</t>
  </si>
  <si>
    <t>Trincomalee District</t>
  </si>
  <si>
    <t>LK-53</t>
  </si>
  <si>
    <t>LKA_ADM2_010300_25</t>
  </si>
  <si>
    <t>Quarantined</t>
  </si>
  <si>
    <t>Confirmed</t>
  </si>
  <si>
    <t>Active</t>
  </si>
  <si>
    <t>Death</t>
  </si>
  <si>
    <t>Discharged</t>
  </si>
  <si>
    <t>Imported Cases</t>
  </si>
  <si>
    <t>Local Transmission</t>
  </si>
  <si>
    <t>Lung Disease</t>
  </si>
  <si>
    <t>Heart Disease</t>
  </si>
  <si>
    <t>Diabetics</t>
  </si>
  <si>
    <t>Age</t>
  </si>
  <si>
    <t>Date</t>
  </si>
  <si>
    <t>Country</t>
  </si>
  <si>
    <t>Sri Lankan</t>
  </si>
  <si>
    <t>Indian</t>
  </si>
  <si>
    <t>Indonesian</t>
  </si>
  <si>
    <t>Chinese</t>
  </si>
  <si>
    <t>German</t>
  </si>
  <si>
    <t>Italy</t>
  </si>
  <si>
    <t>Spain</t>
  </si>
  <si>
    <t>USA</t>
  </si>
  <si>
    <t>UK</t>
  </si>
  <si>
    <t>Singapore</t>
  </si>
  <si>
    <t>Sex</t>
  </si>
  <si>
    <t>Male</t>
  </si>
  <si>
    <t>Female</t>
  </si>
  <si>
    <t>Age Range</t>
  </si>
  <si>
    <t>Number</t>
  </si>
  <si>
    <t>Population</t>
  </si>
  <si>
    <t>Total Inhouse</t>
  </si>
  <si>
    <t>%ConfirmedoutofTotal</t>
  </si>
  <si>
    <t>QuaratinedvsReleased</t>
  </si>
  <si>
    <t>Number of HFs</t>
  </si>
  <si>
    <t>Number of Doctors</t>
  </si>
  <si>
    <t>Number of Other Resources</t>
  </si>
  <si>
    <t>Stock Level</t>
  </si>
  <si>
    <t>Consumption</t>
  </si>
  <si>
    <t>MoSoH</t>
  </si>
  <si>
    <t>Number of Requisitions</t>
  </si>
  <si>
    <t>Number of Issues</t>
  </si>
  <si>
    <t>Order Fill Rate</t>
  </si>
  <si>
    <t>Stockout Locations</t>
  </si>
  <si>
    <t>Stock Requirement vs Shortfall</t>
  </si>
  <si>
    <t>Risk Level</t>
  </si>
  <si>
    <t>Stock Requirement</t>
  </si>
  <si>
    <t>Current Stock Level</t>
  </si>
  <si>
    <t>Shortfall</t>
  </si>
  <si>
    <t>Products</t>
  </si>
  <si>
    <t>CaviCide1</t>
  </si>
  <si>
    <t>Clorox 4</t>
  </si>
  <si>
    <t>OXIVIR 1</t>
  </si>
  <si>
    <t>Quatricide TB</t>
  </si>
  <si>
    <t>RTU Disinfectant Cleaner</t>
  </si>
  <si>
    <t>RestorOX</t>
  </si>
  <si>
    <t>Oracle 1</t>
  </si>
  <si>
    <t>Lead Time Days</t>
  </si>
  <si>
    <t>Requistions</t>
  </si>
  <si>
    <t>Commodity Issues</t>
  </si>
  <si>
    <t>Sum of Number of HFs</t>
  </si>
  <si>
    <t>Sum of Number of Doctors</t>
  </si>
  <si>
    <t>Sum of Number of Other Resources</t>
  </si>
  <si>
    <t>Sum of Stock Level</t>
  </si>
  <si>
    <t>Sum of Consumption</t>
  </si>
  <si>
    <t>Sum of MoSoH</t>
  </si>
  <si>
    <t>Sum of Number of Requisitions</t>
  </si>
  <si>
    <t>Sum of Number of Issues</t>
  </si>
  <si>
    <t>Values</t>
  </si>
  <si>
    <t>Sum of Population</t>
  </si>
  <si>
    <t>Sum of Order Fill Rate</t>
  </si>
  <si>
    <t>Sum of Stockout Locations</t>
  </si>
  <si>
    <t>Sum of Active</t>
  </si>
  <si>
    <t>Criteria</t>
  </si>
  <si>
    <t>Value</t>
  </si>
  <si>
    <t>Order</t>
  </si>
  <si>
    <t>DisplayName</t>
  </si>
  <si>
    <t>OrgId</t>
  </si>
  <si>
    <t>OrgName</t>
  </si>
  <si>
    <t>WarehouseCode</t>
  </si>
  <si>
    <t>WarehouseId</t>
  </si>
  <si>
    <t>WarehouseName</t>
  </si>
  <si>
    <t>ZipCode</t>
  </si>
  <si>
    <t>Province</t>
  </si>
  <si>
    <t>District</t>
  </si>
  <si>
    <t>Medical Institution</t>
  </si>
  <si>
    <t>SDP</t>
  </si>
  <si>
    <t>Access Mode</t>
  </si>
  <si>
    <t>Four Health facilties</t>
  </si>
  <si>
    <t>Health facilties</t>
  </si>
  <si>
    <t>CH and PH</t>
  </si>
  <si>
    <t/>
  </si>
  <si>
    <t>None</t>
  </si>
  <si>
    <t>HCHP8 [Harare Central Hospital - OPD Pharmacy]</t>
  </si>
  <si>
    <t>Colombo Central Hospital - Store 08</t>
  </si>
  <si>
    <t>HCHP8</t>
  </si>
  <si>
    <t>Colombo Central Hospital</t>
  </si>
  <si>
    <t>Colombo Central Hospital - Pharmacy</t>
  </si>
  <si>
    <t>Online</t>
  </si>
  <si>
    <t>Others</t>
  </si>
  <si>
    <t>Central Hospital - Pharmacy</t>
  </si>
  <si>
    <t>Central Hospital</t>
  </si>
  <si>
    <t>HCHP1 [Harare Central Hospital - Drug Stores]</t>
  </si>
  <si>
    <t>Colombo Central Hospital - Store 01</t>
  </si>
  <si>
    <t>HCHP1</t>
  </si>
  <si>
    <t>HCHP3 [Harare Central Hospital - Vacoliter Store]</t>
  </si>
  <si>
    <t>Colombo Central Hospital - Store 03</t>
  </si>
  <si>
    <t>HCHP3</t>
  </si>
  <si>
    <t>HCHP4 [Harare Central Hospital - Main Pharmacy]</t>
  </si>
  <si>
    <t>Colombo Central Hospital - Store 04</t>
  </si>
  <si>
    <t>HCHP4</t>
  </si>
  <si>
    <t>HCHP5 [Harare Central Hospital - Paeds Pharmacy]</t>
  </si>
  <si>
    <t>Colombo Central Hospital - Store 05</t>
  </si>
  <si>
    <t>HCHP5</t>
  </si>
  <si>
    <t>HCHP2 [Harare Central Hospital - Surgical Stores]</t>
  </si>
  <si>
    <t>Colombo Central Hospital - Store 02</t>
  </si>
  <si>
    <t>HCHP2</t>
  </si>
  <si>
    <t>HCHE2 [Harare Central Hospital - Children's Hospital - Sub Store]</t>
  </si>
  <si>
    <t>Colombo Central Hospital - Store 12</t>
  </si>
  <si>
    <t>HCHE2</t>
  </si>
  <si>
    <t>Colombo Central Hospital - EPI</t>
  </si>
  <si>
    <t>Central Hospital - EPI</t>
  </si>
  <si>
    <t>HNBP1 [Harare NatPharm Warehouse - Pharmacy Section]</t>
  </si>
  <si>
    <t>Sri Jayawardenepura General Hospital LU - Pharmacy</t>
  </si>
  <si>
    <t>HNBP1</t>
  </si>
  <si>
    <t>Sri Jayawardenepura General Hospital</t>
  </si>
  <si>
    <t>Central Warehouse</t>
  </si>
  <si>
    <t>HNBL1 [Harare NatPharm Warehouse - Laboratory Section]</t>
  </si>
  <si>
    <t>Sri Jayawardenepura General Hospital LU - Laboratory</t>
  </si>
  <si>
    <t>HNBL1</t>
  </si>
  <si>
    <t>SMHP3 [St. Lukes Mission Hospital - VMMC Stores]</t>
  </si>
  <si>
    <t>Kandy District General Hospital - Store 03</t>
  </si>
  <si>
    <t>SMHP3</t>
  </si>
  <si>
    <t>Kandy District General Hospital</t>
  </si>
  <si>
    <t>Kandy District General Hospital - Pharmacy</t>
  </si>
  <si>
    <t>District Hospital - Pharmacy</t>
  </si>
  <si>
    <t>SMHP1 [St. Lukes Mission Hospital - Drug Stores / Main Pharmacy]</t>
  </si>
  <si>
    <t>Kandy District General Hospital - Store 01</t>
  </si>
  <si>
    <t>SMHP1</t>
  </si>
  <si>
    <t>SMHP2 [St. Lukes Mission Hospital - Surgical Stores]</t>
  </si>
  <si>
    <t>Kandy District General Hospital - Store 02</t>
  </si>
  <si>
    <t>SMHP2</t>
  </si>
  <si>
    <t>SMHP4 [St. Lukes Mission Hospital - Vacoliter Store]</t>
  </si>
  <si>
    <t>Kandy District General Hospital - Store 04</t>
  </si>
  <si>
    <t>SMHP4</t>
  </si>
  <si>
    <t>SMHP5 [St. Lukes Mission Hospital - FCH]</t>
  </si>
  <si>
    <t>Kandy District General Hospital - Store 05</t>
  </si>
  <si>
    <t>SMHP5</t>
  </si>
  <si>
    <t>SMHE1 [St. Lukes Mission Hospital - EPI Main Stores]</t>
  </si>
  <si>
    <t>Inactive</t>
  </si>
  <si>
    <t>SMHE1</t>
  </si>
  <si>
    <t>Kandy District General Hospital - Laboratory</t>
  </si>
  <si>
    <t>District Hospital - Laboratory</t>
  </si>
  <si>
    <t>SMHL1 [St. Lukes Mission Hospital - Lab Stores]</t>
  </si>
  <si>
    <t>Kandy District General Hospital - Store 06</t>
  </si>
  <si>
    <t>SMHL1</t>
  </si>
  <si>
    <t>SMHE2 [St. Lukes Mission Hospital - EPI Main Stores]</t>
  </si>
  <si>
    <t>Kandy District General Hospital - Store 07</t>
  </si>
  <si>
    <t>SMHE2</t>
  </si>
  <si>
    <t>Kandy District General Hospital - EPI</t>
  </si>
  <si>
    <t>District Hospital - EPI</t>
  </si>
  <si>
    <t>SDHP2 [Silobela District Hospital - Main Pharmacy]</t>
  </si>
  <si>
    <t>Karapitiya Teaching Hospital - Store 02</t>
  </si>
  <si>
    <t>SDHP2</t>
  </si>
  <si>
    <t>Karapitiya Teaching Hospital</t>
  </si>
  <si>
    <t>Karapitiya Teaching Hospital - Pharmacy</t>
  </si>
  <si>
    <t>SDHP1 [Silobela District Hospital - Main Stores]</t>
  </si>
  <si>
    <t>Karapitiya Teaching Hospital - Store 01</t>
  </si>
  <si>
    <t>SDHP1</t>
  </si>
  <si>
    <t>SDHL1 [Silobela District Hospital - Lab Stores]</t>
  </si>
  <si>
    <t>Karapitiya Teaching Hospital - Store 03</t>
  </si>
  <si>
    <t>SDHL1</t>
  </si>
  <si>
    <t>Karapitiya Teaching Hospital - Laboratory</t>
  </si>
  <si>
    <t>SDHE1 [Silobela District Hospital - EPI Main Stores]</t>
  </si>
  <si>
    <t>Karapitiya Teaching Hospital - Store 04</t>
  </si>
  <si>
    <t>SDHE1</t>
  </si>
  <si>
    <t>Karapitiya Teaching Hospital - EPI</t>
  </si>
  <si>
    <t>GGHP7 [Gweru Provincial Hospital - Dangerous Drug Stores]</t>
  </si>
  <si>
    <t>Ruhunu Hospital - Store 07</t>
  </si>
  <si>
    <t>GGHP7</t>
  </si>
  <si>
    <t>Ruhunu Hospital</t>
  </si>
  <si>
    <t>Ruhunu Hospital - Pharmacy</t>
  </si>
  <si>
    <t>Provincial Hospital - Pharmacy</t>
  </si>
  <si>
    <t>Provincial Hospital</t>
  </si>
  <si>
    <t>GGHP1 [Gweru General Hospital - Drug / Surgical Stores]</t>
  </si>
  <si>
    <t>Ruhunu Hospital - Store 01</t>
  </si>
  <si>
    <t>GGHP1</t>
  </si>
  <si>
    <t>GGHP2 [Gweru General Hospital - Vacoliter / VMMC Stores]</t>
  </si>
  <si>
    <t>Ruhunu Hospital - Store 02</t>
  </si>
  <si>
    <t>GGHP2</t>
  </si>
  <si>
    <t>GGHP3 [Gweru General Hospital - ART / OI Stores]</t>
  </si>
  <si>
    <t>Ruhunu Hospital - Store 03</t>
  </si>
  <si>
    <t>GGHP3</t>
  </si>
  <si>
    <t>GGHP4 [Gweru General Hospital - Main Pharmacy]</t>
  </si>
  <si>
    <t>Ruhunu Hospital - Store 04</t>
  </si>
  <si>
    <t>GGHP4</t>
  </si>
  <si>
    <t>GGHP5 [Gweru General Hospital - Casualty Pharmacy]</t>
  </si>
  <si>
    <t>Ruhunu Hospital - Store 05</t>
  </si>
  <si>
    <t>GGHP5</t>
  </si>
  <si>
    <t>GGHP6 [Gweru General Hospital - OI Clinic]</t>
  </si>
  <si>
    <t>Ruhunu Hospital - Store 06</t>
  </si>
  <si>
    <t>GGHP6</t>
  </si>
  <si>
    <t>GGHL1 [Gweru General Hospital - Lab Stores]</t>
  </si>
  <si>
    <t>Ruhunu Hospital - Store 08</t>
  </si>
  <si>
    <t>GGHL1</t>
  </si>
  <si>
    <t>Ruhunu Hospital - Laboratory</t>
  </si>
  <si>
    <t>Provincial Hospital - Laboratory</t>
  </si>
  <si>
    <t>GGHE1 [Gweru General Hospital - EPI Main Stores]</t>
  </si>
  <si>
    <t>Ruhunu Hospital - Store 09</t>
  </si>
  <si>
    <t>GGHE1</t>
  </si>
  <si>
    <t>Ruhunu Hospital - EPI</t>
  </si>
  <si>
    <t>Provincial Hospital - EPI</t>
  </si>
  <si>
    <t>BPHP4 [Bindura Provincial Hospital - OPD Pharmacy]</t>
  </si>
  <si>
    <t>Jaffna Teaching Hospital - Store 04</t>
  </si>
  <si>
    <t>BPHP4</t>
  </si>
  <si>
    <t>Jaffna Teaching Hospital</t>
  </si>
  <si>
    <t>Jaffna Teaching Hospital - Pharmacy</t>
  </si>
  <si>
    <t>BPHP1 [Bindura Provincial Hospital - Main Drug / ART Stores]</t>
  </si>
  <si>
    <t>Jaffna Teaching Hospital - Store 01</t>
  </si>
  <si>
    <t>BPHP1</t>
  </si>
  <si>
    <t>BPHP2 [Bindura Provincial Hospital - Bulk Stores]</t>
  </si>
  <si>
    <t>Jaffna Teaching Hospital - Store 02</t>
  </si>
  <si>
    <t>BPHP2</t>
  </si>
  <si>
    <t>BPHP3 [Bindura Provincial Hospital - Main Pharmacy]</t>
  </si>
  <si>
    <t>Jaffna Teaching Hospital - Store 03</t>
  </si>
  <si>
    <t>BPHP3</t>
  </si>
  <si>
    <t>BPHL1 [Bindura Provincial Hospital - Lab Stores]</t>
  </si>
  <si>
    <t>Jaffna Teaching Hospital - Store 05</t>
  </si>
  <si>
    <t>BPHL1</t>
  </si>
  <si>
    <t>Jaffna Teaching Hospital - Laboratory</t>
  </si>
  <si>
    <t>BPHE1 [Bindura Provincial Hospital - EPI Main Stores]</t>
  </si>
  <si>
    <t>Jaffna Teaching Hospital - Store 06</t>
  </si>
  <si>
    <t>BPHE1</t>
  </si>
  <si>
    <t>Jaffna Teaching Hospital - EPI</t>
  </si>
  <si>
    <t>MDHP1 [Shamva District Hospital - Main Stores]</t>
  </si>
  <si>
    <t>Kilinochchi District General Hospital - Store 01</t>
  </si>
  <si>
    <t>MDHP1</t>
  </si>
  <si>
    <t>Kilinochchi District General Hospital - Pharmacy</t>
  </si>
  <si>
    <t>MDHP2 [Shamva District Hospital - Surgical Stores]</t>
  </si>
  <si>
    <t>Kilinochchi District General Hospital - Store 02</t>
  </si>
  <si>
    <t>MDHP2</t>
  </si>
  <si>
    <t>MRHL1 [Madziwa Rural Hospital - Lab Stores]</t>
  </si>
  <si>
    <t>Adampan District Hospital - Store 02</t>
  </si>
  <si>
    <t>MRHL1</t>
  </si>
  <si>
    <t>Mahamodera Maternity Hospital</t>
  </si>
  <si>
    <t>Adampan District Hospital - Laboratory</t>
  </si>
  <si>
    <t>Rural Hospital - Laboratory</t>
  </si>
  <si>
    <t>MRHE1 [Madziwa Rural Hospital - EPI Main Stores]</t>
  </si>
  <si>
    <t>Adampan District Hospital - Store 03</t>
  </si>
  <si>
    <t>MRHE1</t>
  </si>
  <si>
    <t>Adampan District Hospital - EPI</t>
  </si>
  <si>
    <t>Rural Hospital - EPI</t>
  </si>
  <si>
    <t>GNBP1 [Gweru NatPharm Warehouse - Pharmacy Section]</t>
  </si>
  <si>
    <t>Holton Hospital LU - Pharmacy</t>
  </si>
  <si>
    <t>GNBP1</t>
  </si>
  <si>
    <t>Infectious Disease Hospital</t>
  </si>
  <si>
    <t>BNBP1 [Bulawayo NatPharm Warehouse - Pharmacy Section]</t>
  </si>
  <si>
    <t>Alaveddy Central Dispensary</t>
  </si>
  <si>
    <t>BNBP1</t>
  </si>
  <si>
    <t>MJRC1 [Malisa Josepha Rural Clinic]</t>
  </si>
  <si>
    <t>MJRC1</t>
  </si>
  <si>
    <t>Offline</t>
  </si>
  <si>
    <t>FourHealthfacilities</t>
  </si>
  <si>
    <t>Rural Health Clinic</t>
  </si>
  <si>
    <t>MPVS1 [Midlands Provincial Vaccine Store]</t>
  </si>
  <si>
    <t>Walasmulla Base Hospital</t>
  </si>
  <si>
    <t>MPVS1</t>
  </si>
  <si>
    <t>Provincial Vaccine Store</t>
  </si>
  <si>
    <t>GDVS1 [Gweru District Vaccine Store]</t>
  </si>
  <si>
    <t>Tangalle Hospital</t>
  </si>
  <si>
    <t>GDVS1</t>
  </si>
  <si>
    <t>District Vaccine Store</t>
  </si>
  <si>
    <t>MCPVS1 [Mashonaland Central Provincial Vaccine Store]</t>
  </si>
  <si>
    <t>Achchuveli Peripheral Unit</t>
  </si>
  <si>
    <t>MCPVS1</t>
  </si>
  <si>
    <t>BDVS1 [EPI Bindura District Community Stores]</t>
  </si>
  <si>
    <t>Mallavi Peripheral Unit</t>
  </si>
  <si>
    <t>BDVS1</t>
  </si>
  <si>
    <t>SDVS1 [Shamva District Community Stores]</t>
  </si>
  <si>
    <t>Kopay Peripheral Unit</t>
  </si>
  <si>
    <t>SDVS1</t>
  </si>
  <si>
    <t>KDVS1 [Kwekwe District Vaccine Store]</t>
  </si>
  <si>
    <t>Hemas Southern Hospital</t>
  </si>
  <si>
    <t>KDVS1</t>
  </si>
  <si>
    <t>MCPPS1 [Mashonaland Central PMD Pharmacy Main Stores]</t>
  </si>
  <si>
    <t>Chankanai Peripheral Unit</t>
  </si>
  <si>
    <t>MCPPS1</t>
  </si>
  <si>
    <t>Provincial Pharmacy Store</t>
  </si>
  <si>
    <t>HCVS1 [Central Vaccine Store]</t>
  </si>
  <si>
    <t>Panagoda Base Hospital</t>
  </si>
  <si>
    <t>HCVS1</t>
  </si>
  <si>
    <t>Central Vaccine Store</t>
  </si>
  <si>
    <t>LDVS1 [Lupane District Vaccine Store]</t>
  </si>
  <si>
    <t>Asiri Hospital</t>
  </si>
  <si>
    <t>LDVS1</t>
  </si>
  <si>
    <t>MNPVS1 [Matabeleland North Provincial Vaccine Store]</t>
  </si>
  <si>
    <t>Durdans Hospital</t>
  </si>
  <si>
    <t>MNPVS1</t>
  </si>
  <si>
    <t>MVDHL1 [Mvuma District Hospital - Lab Stores]</t>
  </si>
  <si>
    <t>Gangodagama Hospital</t>
  </si>
  <si>
    <t>MVDHL1</t>
  </si>
  <si>
    <t>LMIS</t>
  </si>
  <si>
    <t>HNWP1 [Harare NatPharm Warehouse - Pharmacy Section]</t>
  </si>
  <si>
    <t>Sri Jayawardenepura General Hospital - Pharmacy</t>
  </si>
  <si>
    <t>HNWP1</t>
  </si>
  <si>
    <t>HNWL1 [Harare NatPharm Warehouse - Laboratory Section]</t>
  </si>
  <si>
    <t>Sri Jayawardenepura General Hospital - Laboratory</t>
  </si>
  <si>
    <t>HNWL1</t>
  </si>
  <si>
    <t>GNWP1 [Gweru NatPharm Warehouse - Pharmacy Section]</t>
  </si>
  <si>
    <t>Holton Hospital - Pharmacy</t>
  </si>
  <si>
    <t>GNWP1</t>
  </si>
  <si>
    <t>BNWP1 [Bulawayo NatPharm Warehouse - Pharmacy Section]</t>
  </si>
  <si>
    <t>Ampan Central Dispensary</t>
  </si>
  <si>
    <t>BNWP1</t>
  </si>
  <si>
    <t>CCHL1 [Chitungwiza Central Hospital - Lab Stores]</t>
  </si>
  <si>
    <t>Castle Street Hospital</t>
  </si>
  <si>
    <t>CCHL1</t>
  </si>
  <si>
    <t>Central Hospital - Laboratory</t>
  </si>
  <si>
    <t>PCHL1 [Parirenyatwa Central Hospital - Lab Stores]</t>
  </si>
  <si>
    <t>Colombo South Teaching Hospital</t>
  </si>
  <si>
    <t>PCHL1</t>
  </si>
  <si>
    <t>BRIDHL1 [Provincial Hospital - Laboratory]</t>
  </si>
  <si>
    <t>Dental Institute</t>
  </si>
  <si>
    <t>BRIDHL1</t>
  </si>
  <si>
    <t>PNAHL1 [PSI New Africa House - Laboratory]</t>
  </si>
  <si>
    <t>De Soysa Hospital</t>
  </si>
  <si>
    <t>PNAHL1</t>
  </si>
  <si>
    <t>MYDHL1 [Manyame District Hospital - Laboratory]</t>
  </si>
  <si>
    <t>Lady Ridgeway Hospital</t>
  </si>
  <si>
    <t>MYDHL1</t>
  </si>
  <si>
    <t>CCDHL1 [Chitungwiza City District Hospital - Laboratory]</t>
  </si>
  <si>
    <t>National Cancer Institute</t>
  </si>
  <si>
    <t>CCDHL1</t>
  </si>
  <si>
    <t>CKDHL1 [Chikurubi District Hospital - Laboratory]</t>
  </si>
  <si>
    <t>National Eye Hospital</t>
  </si>
  <si>
    <t>CKDHL1</t>
  </si>
  <si>
    <t>KG6L1 [KG6 District Hospital - Laboratory]</t>
  </si>
  <si>
    <t>KG6L1</t>
  </si>
  <si>
    <t>MDDHL1 [Morris Depot District Hospital - Laboratory]</t>
  </si>
  <si>
    <t>Mulleriyawa Base Hospital</t>
  </si>
  <si>
    <t>MDDHL1</t>
  </si>
  <si>
    <t>NMRL1 [National Microbiology Reference Laboratory]</t>
  </si>
  <si>
    <t>Borella Prison Hospital</t>
  </si>
  <si>
    <t>NMRL1</t>
  </si>
  <si>
    <t>Reference Laboratory</t>
  </si>
  <si>
    <t>BGDHL1 [Binga District Hospital - Laboratory]</t>
  </si>
  <si>
    <t>Suwasewana Hospital</t>
  </si>
  <si>
    <t>BGDHL1</t>
  </si>
  <si>
    <t>IDHL1 [Inyathi District Hospital - Laboratory]</t>
  </si>
  <si>
    <t>Lakeside Adventist Hospital</t>
  </si>
  <si>
    <t>IDHL1</t>
  </si>
  <si>
    <t>VFDHL1 [Vic Falls District Hospital - Laboratory]</t>
  </si>
  <si>
    <t>Royal Hospital</t>
  </si>
  <si>
    <t>VFDHL1</t>
  </si>
  <si>
    <t>SPMHL1 [St Patricks Mission Hospital - Laboratory]</t>
  </si>
  <si>
    <t>Suwa Shanthi Private Hospital</t>
  </si>
  <si>
    <t>SPMHL1</t>
  </si>
  <si>
    <t>Mission Hospital - Laboratory</t>
  </si>
  <si>
    <t>HCDHL1 [Hwange Colliery District Hospital - Laboratory]</t>
  </si>
  <si>
    <t>Walisundara Hospital</t>
  </si>
  <si>
    <t>HCDHL1</t>
  </si>
  <si>
    <t>NDHL1 [Nkayi District Hospital - Laboratory]</t>
  </si>
  <si>
    <t>Co-Operative Hospital</t>
  </si>
  <si>
    <t>NDHL1</t>
  </si>
  <si>
    <t>MMHL1 [Mbuma Mission Hospital - Laboratory]</t>
  </si>
  <si>
    <t>Victory Military Hospital</t>
  </si>
  <si>
    <t>MMHL1</t>
  </si>
  <si>
    <t>TDHL1 [Tsholotsho District Hospital - Laboratory]</t>
  </si>
  <si>
    <t>Seth Sevana Hospital</t>
  </si>
  <si>
    <t>TDHL1</t>
  </si>
  <si>
    <t>NYDHL1 [Nyamandlovu District Hospital - Laboratory]</t>
  </si>
  <si>
    <t>Miracle Health Hospital</t>
  </si>
  <si>
    <t>NYDHL1</t>
  </si>
  <si>
    <t>KDHL1 [Kwekwe District Hospital - Laboratory]</t>
  </si>
  <si>
    <t>Roseth Hospital</t>
  </si>
  <si>
    <t>KDHL1</t>
  </si>
  <si>
    <t>GDHL1 [Gweru District District Hospital - Laboratory]</t>
  </si>
  <si>
    <t>Kamburupitiya Base Hospital</t>
  </si>
  <si>
    <t>GDHL1</t>
  </si>
  <si>
    <t>MVMHL1 [Muvonde Mission Hospital - Laboratory]</t>
  </si>
  <si>
    <t>Allewela Hospital</t>
  </si>
  <si>
    <t>MVMHL1</t>
  </si>
  <si>
    <t>GNDHL1 [Gokwe North District Hospital - Laboratory]</t>
  </si>
  <si>
    <t>Medicare Hospital</t>
  </si>
  <si>
    <t>GNDHL1</t>
  </si>
  <si>
    <t>GSDHL1 [Gokwe South District Hospital - Laboratory]</t>
  </si>
  <si>
    <t>Mohotti Private Hospital</t>
  </si>
  <si>
    <t>GSDHL1</t>
  </si>
  <si>
    <t>Gokwe South</t>
  </si>
  <si>
    <t>MSDHL1 [Masase District Hospital - Laboratory]</t>
  </si>
  <si>
    <t>Suvana Suva Madiya Hospital</t>
  </si>
  <si>
    <t>MSDHL1</t>
  </si>
  <si>
    <t>MUMHL1 [Munene Mission Hospital - Laboratory]</t>
  </si>
  <si>
    <t>Matara Nursing Home</t>
  </si>
  <si>
    <t>MUMHL1</t>
  </si>
  <si>
    <t>MUSUL1 [Musume Mission Hospital - Laboratory]</t>
  </si>
  <si>
    <t>Weligama Base Hospital</t>
  </si>
  <si>
    <t>MUSUL1</t>
  </si>
  <si>
    <t>SUDHL1 [Shurugwi District Hospital - Laboratory]</t>
  </si>
  <si>
    <t>Kataragama Base Hospital</t>
  </si>
  <si>
    <t>SUDHL1</t>
  </si>
  <si>
    <t>ZIDHL1 [Zvishavane District Hospital - Laboratory]</t>
  </si>
  <si>
    <t>Tissamaharama Base Hospital</t>
  </si>
  <si>
    <t>ZIDHL1</t>
  </si>
  <si>
    <t>GRDHL1 [Guruve District Hospital - Laboratory]</t>
  </si>
  <si>
    <t>Mannar Base Hospital</t>
  </si>
  <si>
    <t>GRDHL1</t>
  </si>
  <si>
    <t>CNDHL1 [Concession District Hospital - Laboratory]</t>
  </si>
  <si>
    <t>Mullaitivu District Hospital</t>
  </si>
  <si>
    <t>CNDHL1</t>
  </si>
  <si>
    <t>MUDHL1 [Mvurwi District Hospital - Laboratory]</t>
  </si>
  <si>
    <t>Maankulam Base Hospital</t>
  </si>
  <si>
    <t>MUDHL1</t>
  </si>
  <si>
    <t>HWMHL1 [Howard Mission Hospital - Laboratory]</t>
  </si>
  <si>
    <t>Kayts District Hospital</t>
  </si>
  <si>
    <t>HWMHL1</t>
  </si>
  <si>
    <t>CIMHL1 [Chitsungo Mission Hospital - Laboratory]</t>
  </si>
  <si>
    <t>Vavuniya General Hospital</t>
  </si>
  <si>
    <t>CIMHL1</t>
  </si>
  <si>
    <t>MDDL1 [Mt Darwin District Hospital - Laboratory]</t>
  </si>
  <si>
    <t>Chavakacheri District Hospital</t>
  </si>
  <si>
    <t>MDDL1</t>
  </si>
  <si>
    <t>KRMHL1 [Karanda Mission Hospital - Laboratory]</t>
  </si>
  <si>
    <t>Cheddikulam District Hospital</t>
  </si>
  <si>
    <t>KRMHL1</t>
  </si>
  <si>
    <t>CHIML1 [Chimhanda District Hospital - Laboratory]</t>
  </si>
  <si>
    <t>Point Pedro Base Hospital</t>
  </si>
  <si>
    <t>CHIML1</t>
  </si>
  <si>
    <t>MMDHL1 [Mary Mount District Hospital - Laboratory]</t>
  </si>
  <si>
    <t>Puthukkudiyiruppu Rural Hospital</t>
  </si>
  <si>
    <t>MMDHL1</t>
  </si>
  <si>
    <t>MCHL1 [Mpilo Central Hospital - Laboratory]</t>
  </si>
  <si>
    <t>Analativu Peripheral Unit</t>
  </si>
  <si>
    <t>MCHL1</t>
  </si>
  <si>
    <t>UBHL1 [United Bulawayo Hospitals - Laboratory]</t>
  </si>
  <si>
    <t>Chilavaturai Rural Hospital</t>
  </si>
  <si>
    <t>UBHL1</t>
  </si>
  <si>
    <t>TGHL1 [Provincial Hospital - Laboratory]</t>
  </si>
  <si>
    <t>Delft District Hospital</t>
  </si>
  <si>
    <t>TGHL1</t>
  </si>
  <si>
    <t>PBDHL1 [PSI Bambanani District Hospital - Laboratory]</t>
  </si>
  <si>
    <t>Erukkalampiddy Central Dispensary</t>
  </si>
  <si>
    <t>PBDHL1</t>
  </si>
  <si>
    <t>NTBRL1 [National TB Reference Laboratory]</t>
  </si>
  <si>
    <t>Gurunagar Central Dispensary</t>
  </si>
  <si>
    <t>NTBRL1</t>
  </si>
  <si>
    <t>National TB Reference Laboratory</t>
  </si>
  <si>
    <t>KPDHL1 [Khami Prison District Hospital - Laboratory]</t>
  </si>
  <si>
    <t>Karainagar Peripheral Unit</t>
  </si>
  <si>
    <t>KPDHL1</t>
  </si>
  <si>
    <t>MIDHL1 [MIDH District Hospital - Laboratory]</t>
  </si>
  <si>
    <t>Akkaraipattu Base Hospital</t>
  </si>
  <si>
    <t>MIDHL1</t>
  </si>
  <si>
    <t>RSMHL1 [Rusitu Mission Hospital - Laboratory]</t>
  </si>
  <si>
    <t>Dehiattakandiya Base Hospital</t>
  </si>
  <si>
    <t>RSMHL1</t>
  </si>
  <si>
    <t>JSMHL1 [St Josephs Mission Hospital - Laboratory]</t>
  </si>
  <si>
    <t>Kalavanchikudy Base Hospital</t>
  </si>
  <si>
    <t>JSMHL1</t>
  </si>
  <si>
    <t>MTPHL1 [Mutare Provincial Hospital - Laboratory]</t>
  </si>
  <si>
    <t>Kinniya District Hospital</t>
  </si>
  <si>
    <t>MTPHL1</t>
  </si>
  <si>
    <t>MADHL1 [Mutare Army District Hospital - Laboratory]</t>
  </si>
  <si>
    <t>Maha Oya Base Hospital</t>
  </si>
  <si>
    <t>MADHL1</t>
  </si>
  <si>
    <t>PSMDL1 [PSI Mutare District Hospital - Laboratory]</t>
  </si>
  <si>
    <t>Muttur Base Hospital</t>
  </si>
  <si>
    <t>PSMDL1</t>
  </si>
  <si>
    <t>CHIPL1 [Chipinge District Hospital - Laboratory]</t>
  </si>
  <si>
    <t>Ninthavur Base Hospital</t>
  </si>
  <si>
    <t>CHIPL1</t>
  </si>
  <si>
    <t>MLMHL1 [Mt Selinda Mission Hospital - Laboratory]</t>
  </si>
  <si>
    <t>Pottuvil Base Hospital</t>
  </si>
  <si>
    <t>MLMHL1</t>
  </si>
  <si>
    <t>SPCML1 [St Peters Checheche Mission Hospital - Laboratory]</t>
  </si>
  <si>
    <t>Sammanthurai Base Hospital</t>
  </si>
  <si>
    <t>SPCML1</t>
  </si>
  <si>
    <t>HUDHL1 [Hauna District Hospital - Laboratory]</t>
  </si>
  <si>
    <t>Thirukkovil Base Hospital</t>
  </si>
  <si>
    <t>HUDHL1</t>
  </si>
  <si>
    <t>OMMHL1 [Old Mutare Mission Hospital - Laboratory]</t>
  </si>
  <si>
    <t>Valaichchenai Base Hospital</t>
  </si>
  <si>
    <t>OMMHL1</t>
  </si>
  <si>
    <t>BNMHL1 [Bonda Mission Hospital - Laboratory]</t>
  </si>
  <si>
    <t>Kattankudy Base Hospital</t>
  </si>
  <si>
    <t>BNMHL1</t>
  </si>
  <si>
    <t>BCBDL1 [Birchenough Bridge District Hospital - Laboratory]</t>
  </si>
  <si>
    <t>Periyakallar Divisional Hospital</t>
  </si>
  <si>
    <t>BCBDL1</t>
  </si>
  <si>
    <t>MRMHL1 [Murambinda Mission Hospital - Laboratory]</t>
  </si>
  <si>
    <t>Arayampathy Base Hospital</t>
  </si>
  <si>
    <t>MRMHL1</t>
  </si>
  <si>
    <t>NYANL1 [Nyanga District Hospital - Laboratory]</t>
  </si>
  <si>
    <t>Chenkalady Rural Hospital</t>
  </si>
  <si>
    <t>NYANL1</t>
  </si>
  <si>
    <t>RCMHL1 [Regina Ceoli Mission Hospital - Laboratory]</t>
  </si>
  <si>
    <t>Eravur District Hospital</t>
  </si>
  <si>
    <t>RCMHL1</t>
  </si>
  <si>
    <t>RSDHL1 [Rusape District Hospital - Laboratory]</t>
  </si>
  <si>
    <t>Karadiyanaru Divisional Hospital</t>
  </si>
  <si>
    <t>RSDHL1</t>
  </si>
  <si>
    <t>MTMBL1 [Mutambara Mission Hospital - Laboratory]</t>
  </si>
  <si>
    <t>Karaitivu Peripheral Unit</t>
  </si>
  <si>
    <t>MTMBL1</t>
  </si>
  <si>
    <t>CHIVL1 [Chivhu District Hospital - Laboratory]</t>
  </si>
  <si>
    <t>Anuradhapura Hospital</t>
  </si>
  <si>
    <t>CHIVL1</t>
  </si>
  <si>
    <t>SDDHL1 [Sadza District Hospital - Laboratory]</t>
  </si>
  <si>
    <t>Thalawa Base Hospital</t>
  </si>
  <si>
    <t>SDDHL1</t>
  </si>
  <si>
    <t>MKDHL1 [Makumbe District Hospital - Laboratory]</t>
  </si>
  <si>
    <t>Addalachenai Dvisional Hospital</t>
  </si>
  <si>
    <t>MKDHL1</t>
  </si>
  <si>
    <t>RRDHL1 [Ruwa Rehab District Hospital - Laboratory]</t>
  </si>
  <si>
    <t>Central Camp Peripheral Unit</t>
  </si>
  <si>
    <t>RRDHL1</t>
  </si>
  <si>
    <t>MHDHL1 [Mahusekwa District Hospital - Laboratory]</t>
  </si>
  <si>
    <t>Deegavapi Central Dispensary</t>
  </si>
  <si>
    <t>MHDHL1</t>
  </si>
  <si>
    <t>MRPHL1 [Marondera Provincial Hospital - Laboratory]</t>
  </si>
  <si>
    <t>Gomarankadawala Rural Hospital</t>
  </si>
  <si>
    <t>MRPHL1</t>
  </si>
  <si>
    <t>KTDHL1 [Kotwa District Hospital - Laboratory]</t>
  </si>
  <si>
    <t>Irrakam Central Dispensaryl</t>
  </si>
  <si>
    <t>KTDHL1</t>
  </si>
  <si>
    <t>MRDHL1 [Murewa District Hospital - Laboratory]</t>
  </si>
  <si>
    <t>Kilivetti Rural Hospital</t>
  </si>
  <si>
    <t>MRDHL1</t>
  </si>
  <si>
    <t>NOMHL1 [Nhowe Mission Hospital - Laboratory]</t>
  </si>
  <si>
    <t>Kuchchaveli Rural Hospital</t>
  </si>
  <si>
    <t>NOMHL1</t>
  </si>
  <si>
    <t>STPML1 [St Pauls Musami Mission Hospital - Laboratory]</t>
  </si>
  <si>
    <t>Lahugala Rural Hospital</t>
  </si>
  <si>
    <t>STPML1</t>
  </si>
  <si>
    <t>MTKDL1 [Mutoko District Hospital - Laboratory]</t>
  </si>
  <si>
    <t>Mandapathady Rural Hospital</t>
  </si>
  <si>
    <t>MTKDL1</t>
  </si>
  <si>
    <t>LGMHL1 [Louisa Guidotti Mission Hospital - Laboratory]</t>
  </si>
  <si>
    <t>Oluvil Central Dispensary</t>
  </si>
  <si>
    <t>LGMHL1</t>
  </si>
  <si>
    <t>NAMHL1 [Nyadire Mission Hospital - Laboratory]</t>
  </si>
  <si>
    <t>Palameenmadu Rural Hospital</t>
  </si>
  <si>
    <t>NAMHL1</t>
  </si>
  <si>
    <t>EWCCL1 [Epworth City Council - Laboratory]</t>
  </si>
  <si>
    <t>Palamunai Divisional Hospital</t>
  </si>
  <si>
    <t>EWCCL1</t>
  </si>
  <si>
    <t>MTDHL1 [Mutawatawa District Hospital - Laboratory]</t>
  </si>
  <si>
    <t>Pulmoddai Peripheral Unit</t>
  </si>
  <si>
    <t>MTDHL1</t>
  </si>
  <si>
    <t>MTSML1 [Mt St Marys Mission Hospital - Laboratory]</t>
  </si>
  <si>
    <t>Wadinagala Rural Hospital</t>
  </si>
  <si>
    <t>MTSML1</t>
  </si>
  <si>
    <t>CEDHL1 [Chegutu District Hospital - Laboratory]</t>
  </si>
  <si>
    <t>Alawwa Hospital</t>
  </si>
  <si>
    <t>CEDHL1</t>
  </si>
  <si>
    <t>NRDHL1 [Norton District Hospital - Laboratory]</t>
  </si>
  <si>
    <t>Galgamuwa Hospital</t>
  </si>
  <si>
    <t>NRDHL1</t>
  </si>
  <si>
    <t>KAROL1 [Karoi District Hospital - Laboratory]</t>
  </si>
  <si>
    <t>Kuliyapitiya Hospital</t>
  </si>
  <si>
    <t>KAROL1</t>
  </si>
  <si>
    <t>CHDML1 [Chidamoyo Mission Hospital - Laboratory]</t>
  </si>
  <si>
    <t>Maho Hospital</t>
  </si>
  <si>
    <t>CHDML1</t>
  </si>
  <si>
    <t>KRDHL1 [Kariba District Hospital - Laboratory]</t>
  </si>
  <si>
    <t>Narammala Hospital</t>
  </si>
  <si>
    <t>KRDHL1</t>
  </si>
  <si>
    <t>MCMHL1 [Makonde Christian Mission Hospital - Laboratory]</t>
  </si>
  <si>
    <t>Nickaweratiya Hospital</t>
  </si>
  <si>
    <t>MCMHL1</t>
  </si>
  <si>
    <t>CIPHL1 [Chinhoyi Provincial Hospital - Laboratory]</t>
  </si>
  <si>
    <t>Polgahawela Hospital</t>
  </si>
  <si>
    <t>CIPHL1</t>
  </si>
  <si>
    <t>SMMHL1 [St Michaels Mission Hospital - Laboratory]</t>
  </si>
  <si>
    <t>Warialpola Hospital</t>
  </si>
  <si>
    <t>SMMHL1</t>
  </si>
  <si>
    <t>BNDHL1 [Banket District Hospital - Laboratory]</t>
  </si>
  <si>
    <t>Balasooriya Hospital</t>
  </si>
  <si>
    <t>BNDHL1</t>
  </si>
  <si>
    <t>FOMHL1 [Father OHea Mission Hospital - Laboratory]</t>
  </si>
  <si>
    <t>Life Care Hospital</t>
  </si>
  <si>
    <t>FOMHL1</t>
  </si>
  <si>
    <t>MASHL1 [Mashoko Mission Hospital - Laboratory]</t>
  </si>
  <si>
    <t>Badulla Provincial General Hospital</t>
  </si>
  <si>
    <t>MASHL1</t>
  </si>
  <si>
    <t>SLMHL1 [Silveira Mission Hospital - Laboratory]</t>
  </si>
  <si>
    <t>Diyatalawa Base Hospital</t>
  </si>
  <si>
    <t>SLMHL1</t>
  </si>
  <si>
    <t>CHRDL1 [Chiredzi District Hospital - Laboratory]</t>
  </si>
  <si>
    <t>Mahiyanganaya Base Hospital</t>
  </si>
  <si>
    <t>CHRDL1</t>
  </si>
  <si>
    <t>CSHL1 [Triangle/Collin Saunders Hospital - Laboratory]</t>
  </si>
  <si>
    <t>Haldummulla Base Hospital</t>
  </si>
  <si>
    <t>CSHL1</t>
  </si>
  <si>
    <t>CHKML1 [Chikombedzi Mission Hospital - Laboratory]</t>
  </si>
  <si>
    <t>Kandaketiya Base Hospital</t>
  </si>
  <si>
    <t>CHKML1</t>
  </si>
  <si>
    <t>HVDHL1 [Hippo Valley District Hospital - Laboratory]</t>
  </si>
  <si>
    <t>Koslanda Base Hospital</t>
  </si>
  <si>
    <t>HVDHL1</t>
  </si>
  <si>
    <t>CIDHL1 [Chivi District Hospital - Laboratory]</t>
  </si>
  <si>
    <t>Bandarawela Base Hospital</t>
  </si>
  <si>
    <t>CIDHL1</t>
  </si>
  <si>
    <t>GTMHL1 [Gutu Mission Hospital - Laboratory]</t>
  </si>
  <si>
    <t>Haputhale Base Hospital</t>
  </si>
  <si>
    <t>GTMHL1</t>
  </si>
  <si>
    <t>BADHL1 [4 Brigade Army District Hospital - Laboratory]</t>
  </si>
  <si>
    <t>Welimada Base Hospital</t>
  </si>
  <si>
    <t>BADHL1</t>
  </si>
  <si>
    <t>MRGSL1 [Morgenster Mission Hospital - Laboratory]</t>
  </si>
  <si>
    <t>Lunugala Base Hospital</t>
  </si>
  <si>
    <t>MRGSL1</t>
  </si>
  <si>
    <t>PMDHL1 [PSI Masvingo District Hospital - Laboratory]</t>
  </si>
  <si>
    <t>Matigahathenna Base Hospital</t>
  </si>
  <si>
    <t>PMDHL1</t>
  </si>
  <si>
    <t>MSPHL1 [Masvingo Provincial Hospital - Laboratory]</t>
  </si>
  <si>
    <t>Meegahakiula Base Hospital</t>
  </si>
  <si>
    <t>MSPHL1</t>
  </si>
  <si>
    <t>NSDHL1 [Neshuro District Hospital - Laboratory]</t>
  </si>
  <si>
    <t>Passara Base Hospital</t>
  </si>
  <si>
    <t>NSDHL1</t>
  </si>
  <si>
    <t>MTMHL1 [Matibi Mission Hospital - Laboratory]</t>
  </si>
  <si>
    <t>Uva Paranagama Base Hospital</t>
  </si>
  <si>
    <t>MTMHL1</t>
  </si>
  <si>
    <t>NADHL1 [Ndanga District Hospital - Laboratory]</t>
  </si>
  <si>
    <t>Uraniya Base Hospital</t>
  </si>
  <si>
    <t>NADHL1</t>
  </si>
  <si>
    <t>MUSIL1 [Musiso Mission Hospital - Laboratory]</t>
  </si>
  <si>
    <t>Kahataruppa Divisional Hospital</t>
  </si>
  <si>
    <t>MUSIL1</t>
  </si>
  <si>
    <t>BBDHL1 [Beit Bridge District Hospital - Laboratory]</t>
  </si>
  <si>
    <t>Kegalle Base Hospital</t>
  </si>
  <si>
    <t>BBDHL1</t>
  </si>
  <si>
    <t>MSMHL1 [Mtshabezi Mission Hospital - Laboratory]</t>
  </si>
  <si>
    <t>Singhe Hospital</t>
  </si>
  <si>
    <t>MSMHL1</t>
  </si>
  <si>
    <t>GAPHL1 [Gwanda Provincial Hospital - Laboratory]</t>
  </si>
  <si>
    <t>Navodya Private Hospital</t>
  </si>
  <si>
    <t>GAPHL1</t>
  </si>
  <si>
    <t>FLDHL1 [Filabusi District Hospital - Laboratory]</t>
  </si>
  <si>
    <t>Balangoda Base Hospital</t>
  </si>
  <si>
    <t>FLDHL1</t>
  </si>
  <si>
    <t>PUDHL1 [Plumtree District Hospital - Laboratory]</t>
  </si>
  <si>
    <t>Rambukkana Base Hospital</t>
  </si>
  <si>
    <t>PUDHL1</t>
  </si>
  <si>
    <t>SADHL1 [St Annes District Hospital - Laboratory]</t>
  </si>
  <si>
    <t>Embilipitiya Base Hospital</t>
  </si>
  <si>
    <t>SADHL1</t>
  </si>
  <si>
    <t>MPDHL1 [Maphisa District Hospital - Laboratory]</t>
  </si>
  <si>
    <t>Green Medicare Hospital</t>
  </si>
  <si>
    <t>MPDHL1</t>
  </si>
  <si>
    <t>THMHL1 [Tshelanyemba Mission Hospital - Laboratory]</t>
  </si>
  <si>
    <t>Belihuloya Base Hospital</t>
  </si>
  <si>
    <t>THMHL1</t>
  </si>
  <si>
    <t>EGDHL1 [Esgodhini District Hospital - Laboratory]</t>
  </si>
  <si>
    <t>Eheliyagoda Base Hospital</t>
  </si>
  <si>
    <t>EGDHL1</t>
  </si>
  <si>
    <t>MEDCL1 [1 MED COY ARMY District Hospital - Laboratory]</t>
  </si>
  <si>
    <t>Karaveddy Central Dispensary</t>
  </si>
  <si>
    <t>MEDCL1</t>
  </si>
  <si>
    <t>Delmon Hospital</t>
  </si>
  <si>
    <t>HCHP7 [Harare Central Hospital - Adult OI Pharmacy]</t>
  </si>
  <si>
    <t>Colombo Central Hospital - Store 07</t>
  </si>
  <si>
    <t>HCHP7</t>
  </si>
  <si>
    <t>HCHP9 [Harare Central Hospital - Psychiatric Pharmacy]</t>
  </si>
  <si>
    <t>Colombo Central Hospital - Store 09</t>
  </si>
  <si>
    <t>HCHP9</t>
  </si>
  <si>
    <t>HCHP6 [Harare Central Hospital - Paeds OI Pharmacy]</t>
  </si>
  <si>
    <t>Colombo Central Hospital - Store 06</t>
  </si>
  <si>
    <t>HCHP6</t>
  </si>
  <si>
    <t>HCHL1 [Harare Central Hospital - Lab Stores]</t>
  </si>
  <si>
    <t>Colombo Central Hospital - Store 10</t>
  </si>
  <si>
    <t>HCHL1</t>
  </si>
  <si>
    <t>Colombo Central Hospital - Laboratory</t>
  </si>
  <si>
    <t>HCHE1 [Harare Central Hospital - Maternity Hospital - Main Store]</t>
  </si>
  <si>
    <t>Colombo Central Hospital - Store 11</t>
  </si>
  <si>
    <t>HCHE1</t>
  </si>
  <si>
    <t>GGHP6 [Gweru Provincial Hospital - OI Clinic]</t>
  </si>
  <si>
    <t>GGHP1 [Gweru Provincial Hospital - Drug / Surgical Stores]</t>
  </si>
  <si>
    <t>GGHP2 [Gweru Provincial Hospital - Vacoliter / VMMC Stores]</t>
  </si>
  <si>
    <t>GGHP3 [Gweru Provincial Hospital - ART / OI Stores]</t>
  </si>
  <si>
    <t>GGHP4 [Gweru Provincial Hospital - Main Pharmacy]</t>
  </si>
  <si>
    <t>GGHP5 [Gweru Provincial Hospital - Casualty Pharmacy]</t>
  </si>
  <si>
    <t>GGHL1 [Gweru Provincial Hospital - Lab Stores]</t>
  </si>
  <si>
    <t>GGHE1 [Gweru Provincial Hospital - EPI Main Stores]</t>
  </si>
  <si>
    <t>MDHP3 [Shamva District Hospital - Main Pharmacy]</t>
  </si>
  <si>
    <t>Kilinochchi District General Hospital - Store 03</t>
  </si>
  <si>
    <t>MDHP3</t>
  </si>
  <si>
    <t>MDHL1 [Shamva District Hospital - Lab Stores]</t>
  </si>
  <si>
    <t>Kilinochchi District General Hospital - Store 04</t>
  </si>
  <si>
    <t>MDHL1</t>
  </si>
  <si>
    <t>Kilinochchi District General Hospital - Laboratory</t>
  </si>
  <si>
    <t>MDHE1 [Shamva District Hospital - EPI Main Stores]</t>
  </si>
  <si>
    <t>Kilinochchi District General Hospital - Store 05</t>
  </si>
  <si>
    <t>MDHE1</t>
  </si>
  <si>
    <t>Kilinochchi District General Hospital - EPI</t>
  </si>
  <si>
    <t>MRHP1 [Madziwa Rural Hospital - Main Stores]</t>
  </si>
  <si>
    <t>Adampan District Hospital - Store 01</t>
  </si>
  <si>
    <t>MRHP1</t>
  </si>
  <si>
    <t>Adampan District Hospital - Pharmacy</t>
  </si>
  <si>
    <t>Rural Hospital - Pharmacy</t>
  </si>
  <si>
    <t>GNBP1 [Gweru NatPharm LU - Pharmacy Section]</t>
  </si>
  <si>
    <t>BNBP1 [Bulawayo NatPharm LU - Pharmacy Section]</t>
  </si>
  <si>
    <t>BDVS1 [Bindura District Community Stores]</t>
  </si>
  <si>
    <t xml:space="preserve">Colombo </t>
  </si>
  <si>
    <t xml:space="preserve">Kandy </t>
  </si>
  <si>
    <t xml:space="preserve">Galle </t>
  </si>
  <si>
    <t xml:space="preserve">Matara </t>
  </si>
  <si>
    <t xml:space="preserve">Jaffna </t>
  </si>
  <si>
    <t xml:space="preserve">Kilinochchi </t>
  </si>
  <si>
    <t xml:space="preserve">Palali </t>
  </si>
  <si>
    <t xml:space="preserve">Hambantota </t>
  </si>
  <si>
    <t xml:space="preserve">Matale </t>
  </si>
  <si>
    <t xml:space="preserve">Nuwara Eliya </t>
  </si>
  <si>
    <t xml:space="preserve">Dambulla </t>
  </si>
  <si>
    <t xml:space="preserve">Gampola </t>
  </si>
  <si>
    <t xml:space="preserve">Hatton </t>
  </si>
  <si>
    <t xml:space="preserve">Nawalapitiya </t>
  </si>
  <si>
    <t xml:space="preserve">Tangalle </t>
  </si>
  <si>
    <t xml:space="preserve">Weligama </t>
  </si>
  <si>
    <t xml:space="preserve">Kataragama </t>
  </si>
  <si>
    <t xml:space="preserve">Tissamaharama </t>
  </si>
  <si>
    <t xml:space="preserve">Mannar </t>
  </si>
  <si>
    <t xml:space="preserve">Mullaitivu </t>
  </si>
  <si>
    <t xml:space="preserve">Vavuniya </t>
  </si>
  <si>
    <t xml:space="preserve">Chavakacheri </t>
  </si>
  <si>
    <t xml:space="preserve">Point Pedro </t>
  </si>
  <si>
    <t xml:space="preserve">Ampara </t>
  </si>
  <si>
    <t xml:space="preserve">Batticaloa </t>
  </si>
  <si>
    <t xml:space="preserve">Trincomalee </t>
  </si>
  <si>
    <t xml:space="preserve">Kalmunai </t>
  </si>
  <si>
    <t xml:space="preserve">Kattankudy </t>
  </si>
  <si>
    <t xml:space="preserve">Eravur </t>
  </si>
  <si>
    <t xml:space="preserve">Nilaveli </t>
  </si>
  <si>
    <t xml:space="preserve">Anuradhapura </t>
  </si>
  <si>
    <t xml:space="preserve">Polonnaruwa </t>
  </si>
  <si>
    <t xml:space="preserve">Medawachchiya </t>
  </si>
  <si>
    <t xml:space="preserve">Kahatagasdigiliya </t>
  </si>
  <si>
    <t xml:space="preserve">Hingurakgoda </t>
  </si>
  <si>
    <t xml:space="preserve">Nochchiyagama </t>
  </si>
  <si>
    <t xml:space="preserve">Kekirawa </t>
  </si>
  <si>
    <t xml:space="preserve">Minneriya </t>
  </si>
  <si>
    <t xml:space="preserve">Horowpatana </t>
  </si>
  <si>
    <t xml:space="preserve">Kurunegala </t>
  </si>
  <si>
    <t xml:space="preserve">Puttalam </t>
  </si>
  <si>
    <t xml:space="preserve">Wariyapola </t>
  </si>
  <si>
    <t xml:space="preserve">Anamaduwa </t>
  </si>
  <si>
    <t xml:space="preserve">Narammala </t>
  </si>
  <si>
    <t xml:space="preserve">Wennappuwa </t>
  </si>
  <si>
    <t xml:space="preserve">Badulla </t>
  </si>
  <si>
    <t xml:space="preserve">Monaragala </t>
  </si>
  <si>
    <t xml:space="preserve">Bandarawela </t>
  </si>
  <si>
    <t xml:space="preserve">Haputale </t>
  </si>
  <si>
    <t xml:space="preserve">Welimada </t>
  </si>
  <si>
    <t xml:space="preserve">Wellawaya </t>
  </si>
  <si>
    <t xml:space="preserve">Namunukula </t>
  </si>
  <si>
    <t xml:space="preserve">Kegalle </t>
  </si>
  <si>
    <t xml:space="preserve">Ratnapura </t>
  </si>
  <si>
    <t xml:space="preserve">Balangoda </t>
  </si>
  <si>
    <t xml:space="preserve">Embilipitiya </t>
  </si>
  <si>
    <t xml:space="preserve">Belihuloya </t>
  </si>
  <si>
    <t xml:space="preserve">Eheliyagoda </t>
  </si>
  <si>
    <t xml:space="preserve">Western </t>
  </si>
  <si>
    <t xml:space="preserve">Central </t>
  </si>
  <si>
    <t xml:space="preserve">Southern </t>
  </si>
  <si>
    <t xml:space="preserve">Northern </t>
  </si>
  <si>
    <t xml:space="preserve">North Eastern </t>
  </si>
  <si>
    <t xml:space="preserve">Eastern </t>
  </si>
  <si>
    <t xml:space="preserve">North Central </t>
  </si>
  <si>
    <t xml:space="preserve">North Western </t>
  </si>
  <si>
    <t xml:space="preserve">Uva </t>
  </si>
  <si>
    <t xml:space="preserve">Sabaragamuwa </t>
  </si>
  <si>
    <t xml:space="preserve">NuwaraEliya </t>
  </si>
  <si>
    <t>Contact Number</t>
  </si>
  <si>
    <t xml:space="preserve">Gampaha </t>
  </si>
  <si>
    <t xml:space="preserve">Kalutara </t>
  </si>
  <si>
    <t>Expired Qty</t>
  </si>
  <si>
    <t>Procurement</t>
  </si>
  <si>
    <t>Funding Source</t>
  </si>
  <si>
    <t xml:space="preserve">Local </t>
  </si>
  <si>
    <t>Foreign</t>
  </si>
  <si>
    <t>GOSL</t>
  </si>
  <si>
    <t>WHO</t>
  </si>
  <si>
    <t>UN</t>
  </si>
  <si>
    <t>GOC</t>
  </si>
  <si>
    <t>Source</t>
  </si>
  <si>
    <t>ExpiredQty</t>
  </si>
  <si>
    <t>Italian</t>
  </si>
  <si>
    <t>Image URL</t>
  </si>
  <si>
    <t>https://www.countries-ofthe-world.com/flags-normal/flag-of-Sri-Lanka.png</t>
  </si>
  <si>
    <t>https://www.countries-ofthe-world.com/flags-normal/flag-of-Germany.png</t>
  </si>
  <si>
    <t>https://www.countries-ofthe-world.com/flags-normal/flag-of-India.png</t>
  </si>
  <si>
    <t>https://www.countries-ofthe-world.com/flags-normal/flag-of-Italy.png</t>
  </si>
  <si>
    <t>https://www.countries-ofthe-world.com/flags-normal/flag-of-China.png</t>
  </si>
  <si>
    <t>Quarantine Karapitiya Teaching Hospital - EPI</t>
  </si>
  <si>
    <t>Quarantine Ruhunu Hospital - EPI</t>
  </si>
  <si>
    <t>Quarantine Tangalle Hospital</t>
  </si>
  <si>
    <t>Quarantine Asiri Hospital</t>
  </si>
  <si>
    <t>Quarantine Castle Street Hospital</t>
  </si>
  <si>
    <t>Quarantine De Soysa Hospital</t>
  </si>
  <si>
    <t>Quarantine Infectious Disease Hospital</t>
  </si>
  <si>
    <t>Quarantine Suvana Suva Madiya Hospital</t>
  </si>
  <si>
    <t>Quarantine Badulla Provincial General Hospital</t>
  </si>
  <si>
    <t>Quarantine Embilipitiya Base Hospital</t>
  </si>
  <si>
    <t>Quarantine Alawwa Hospital</t>
  </si>
  <si>
    <t xml:space="preserve">NorthCentral </t>
  </si>
  <si>
    <t xml:space="preserve">NorthWestern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</si>
</sst>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NumberFormat="1" applyFont="1" applyFill="1" applyBorder="1" applyAlignment="1" applyProtection="1"/>
    <xf numFmtId="164" fontId="2" fillId="0" borderId="0" xfId="1" applyNumberFormat="1" applyFont="1" applyFill="1" applyBorder="1" applyAlignment="1" applyProtection="1"/>
    <xf numFmtId="0" fontId="3" fillId="0" borderId="0" xfId="0" applyFont="1"/>
    <xf numFmtId="1" fontId="2" fillId="0" borderId="0" xfId="0" applyNumberFormat="1" applyFont="1" applyFill="1" applyBorder="1" applyAlignment="1" applyProtection="1"/>
    <xf numFmtId="164" fontId="3" fillId="0" borderId="0" xfId="1" applyNumberFormat="1" applyFont="1"/>
    <xf numFmtId="43" fontId="3" fillId="0" borderId="0" xfId="0" applyNumberFormat="1" applyFont="1"/>
    <xf numFmtId="43" fontId="3" fillId="0" borderId="0" xfId="1" applyFont="1"/>
    <xf numFmtId="164" fontId="3" fillId="0" borderId="0" xfId="1" applyNumberFormat="1" applyFont="1" applyBorder="1"/>
    <xf numFmtId="164" fontId="3" fillId="0" borderId="0" xfId="1" applyNumberFormat="1" applyFont="1" applyFill="1" applyBorder="1"/>
    <xf numFmtId="0" fontId="3" fillId="0" borderId="0" xfId="0" applyFont="1" applyAlignment="1">
      <alignment horizontal="center"/>
    </xf>
    <xf numFmtId="14" fontId="0" fillId="0" borderId="0" xfId="0" applyNumberFormat="1"/>
    <xf numFmtId="0" fontId="0" fillId="0" borderId="0" xfId="0" applyFont="1" applyFill="1" applyBorder="1"/>
    <xf numFmtId="0" fontId="0" fillId="0" borderId="0" xfId="0" applyFont="1" applyFill="1" applyBorder="1" applyAlignment="1"/>
    <xf numFmtId="165" fontId="3" fillId="0" borderId="0" xfId="0" applyNumberFormat="1" applyFont="1"/>
    <xf numFmtId="164" fontId="3" fillId="0" borderId="0" xfId="0" applyNumberFormat="1" applyFont="1"/>
    <xf numFmtId="9" fontId="3" fillId="0" borderId="0" xfId="2" applyFont="1"/>
    <xf numFmtId="164" fontId="1" fillId="0" borderId="1" xfId="1" applyNumberFormat="1" applyFont="1" applyBorder="1" applyAlignment="1">
      <alignment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6" fillId="0" borderId="0" xfId="0" applyNumberFormat="1" applyFont="1" applyFill="1" applyBorder="1" applyAlignment="1" applyProtection="1"/>
    <xf numFmtId="1" fontId="6" fillId="0" borderId="0" xfId="0" applyNumberFormat="1" applyFont="1" applyFill="1" applyBorder="1" applyAlignment="1" applyProtection="1"/>
    <xf numFmtId="0" fontId="7" fillId="0" borderId="0" xfId="3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yanthan Sivaloganathan" refreshedDate="43906.536231944447" createdVersion="5" refreshedVersion="5" minRefreshableVersion="3" recordCount="25">
  <cacheSource type="worksheet">
    <worksheetSource ref="A1:AP26" sheet="Sheet1"/>
  </cacheSource>
  <cacheFields count="42">
    <cacheField name="NAME" numFmtId="0">
      <sharedItems/>
    </cacheField>
    <cacheField name="Level" numFmtId="0">
      <sharedItems/>
    </cacheField>
    <cacheField name="ISO_Code" numFmtId="0">
      <sharedItems/>
    </cacheField>
    <cacheField name="id" numFmtId="1">
      <sharedItems containsSemiMixedTypes="0" containsString="0" containsNumber="1" containsInteger="1" minValue="1" maxValue="25"/>
    </cacheField>
    <cacheField name="ADM2_PCODE" numFmtId="0">
      <sharedItems/>
    </cacheField>
    <cacheField name="Province Name" numFmtId="0">
      <sharedItems/>
    </cacheField>
    <cacheField name="ADM1_PCODE" numFmtId="0">
      <sharedItems/>
    </cacheField>
    <cacheField name="Quarantined" numFmtId="164">
      <sharedItems containsSemiMixedTypes="0" containsString="0" containsNumber="1" containsInteger="1" minValue="180" maxValue="9000"/>
    </cacheField>
    <cacheField name="Confirmed" numFmtId="164">
      <sharedItems containsSemiMixedTypes="0" containsString="0" containsNumber="1" containsInteger="1" minValue="81" maxValue="5310"/>
    </cacheField>
    <cacheField name="Active" numFmtId="164">
      <sharedItems containsSemiMixedTypes="0" containsString="0" containsNumber="1" containsInteger="1" minValue="30" maxValue="2443"/>
    </cacheField>
    <cacheField name="Death" numFmtId="164">
      <sharedItems containsSemiMixedTypes="0" containsString="0" containsNumber="1" containsInteger="1" minValue="15" maxValue="1232"/>
    </cacheField>
    <cacheField name="Discharged" numFmtId="164">
      <sharedItems containsSemiMixedTypes="0" containsString="0" containsNumber="1" containsInteger="1" minValue="35" maxValue="3206"/>
    </cacheField>
    <cacheField name="Imported Cases" numFmtId="164">
      <sharedItems containsSemiMixedTypes="0" containsString="0" containsNumber="1" containsInteger="1" minValue="9" maxValue="956"/>
    </cacheField>
    <cacheField name="Local Transmission" numFmtId="164">
      <sharedItems containsSemiMixedTypes="0" containsString="0" containsNumber="1" containsInteger="1" minValue="72" maxValue="4354"/>
    </cacheField>
    <cacheField name="Heart Disease" numFmtId="43">
      <sharedItems containsSemiMixedTypes="0" containsString="0" containsNumber="1" minValue="0.1" maxValue="0.2"/>
    </cacheField>
    <cacheField name="Lung Disease" numFmtId="0">
      <sharedItems containsSemiMixedTypes="0" containsString="0" containsNumber="1" minValue="0.1" maxValue="0.4"/>
    </cacheField>
    <cacheField name="Diabetics" numFmtId="43">
      <sharedItems containsSemiMixedTypes="0" containsString="0" containsNumber="1" minValue="0.11" maxValue="0.59"/>
    </cacheField>
    <cacheField name="Age" numFmtId="0">
      <sharedItems containsSemiMixedTypes="0" containsString="0" containsNumber="1" containsInteger="1" minValue="51" maxValue="60"/>
    </cacheField>
    <cacheField name="Country" numFmtId="0">
      <sharedItems/>
    </cacheField>
    <cacheField name="Sex" numFmtId="165">
      <sharedItems/>
    </cacheField>
    <cacheField name="Number" numFmtId="0">
      <sharedItems containsSemiMixedTypes="0" containsString="0" containsNumber="1" containsInteger="1" minValue="1" maxValue="8"/>
    </cacheField>
    <cacheField name="Age Range" numFmtId="0">
      <sharedItems/>
    </cacheField>
    <cacheField name="Population" numFmtId="164">
      <sharedItems containsSemiMixedTypes="0" containsString="0" containsNumber="1" containsInteger="1" minValue="856783" maxValue="999183"/>
    </cacheField>
    <cacheField name="Total Inhouse" numFmtId="164">
      <sharedItems containsSemiMixedTypes="0" containsString="0" containsNumber="1" minValue="57.6" maxValue="3724"/>
    </cacheField>
    <cacheField name="%ConfirmedoutofTotal" numFmtId="9">
      <sharedItems containsSemiMixedTypes="0" containsString="0" containsNumber="1" minValue="1.6300410528857763E-3" maxValue="0.10685824680028978"/>
    </cacheField>
    <cacheField name="QuaratinedvsReleased" numFmtId="9">
      <sharedItems containsSemiMixedTypes="0" containsString="0" containsNumber="1" minValue="2.7444444444444445E-2" maxValue="0.38866666666666666"/>
    </cacheField>
    <cacheField name="Number of HFs" numFmtId="0">
      <sharedItems containsSemiMixedTypes="0" containsString="0" containsNumber="1" containsInteger="1" minValue="10" maxValue="50" count="18">
        <n v="10"/>
        <n v="49"/>
        <n v="24"/>
        <n v="15"/>
        <n v="38"/>
        <n v="50"/>
        <n v="32"/>
        <n v="19"/>
        <n v="22"/>
        <n v="40"/>
        <n v="42"/>
        <n v="30"/>
        <n v="20"/>
        <n v="34"/>
        <n v="11"/>
        <n v="41"/>
        <n v="43"/>
        <n v="25"/>
      </sharedItems>
    </cacheField>
    <cacheField name="Number of Doctors" numFmtId="0">
      <sharedItems containsSemiMixedTypes="0" containsString="0" containsNumber="1" containsInteger="1" minValue="130" maxValue="5000"/>
    </cacheField>
    <cacheField name="Number of Other Resources" numFmtId="0">
      <sharedItems containsSemiMixedTypes="0" containsString="0" containsNumber="1" containsInteger="1" minValue="1024" maxValue="4741"/>
    </cacheField>
    <cacheField name="Stock Level" numFmtId="0">
      <sharedItems containsSemiMixedTypes="0" containsString="0" containsNumber="1" containsInteger="1" minValue="10427" maxValue="49634"/>
    </cacheField>
    <cacheField name="Consumption" numFmtId="0">
      <sharedItems containsSemiMixedTypes="0" containsString="0" containsNumber="1" containsInteger="1" minValue="1040" maxValue="4928"/>
    </cacheField>
    <cacheField name="MoSoH" numFmtId="0">
      <sharedItems containsSemiMixedTypes="0" containsString="0" containsNumber="1" containsInteger="1" minValue="1" maxValue="5"/>
    </cacheField>
    <cacheField name="Number of Requisitions" numFmtId="0">
      <sharedItems containsSemiMixedTypes="0" containsString="0" containsNumber="1" containsInteger="1" minValue="11" maxValue="49"/>
    </cacheField>
    <cacheField name="Number of Issues" numFmtId="0">
      <sharedItems containsSemiMixedTypes="0" containsString="0" containsNumber="1" containsInteger="1" minValue="64" maxValue="386"/>
    </cacheField>
    <cacheField name="Order Fill Rate" numFmtId="0">
      <sharedItems containsSemiMixedTypes="0" containsString="0" containsNumber="1" minValue="0.4" maxValue="0.79"/>
    </cacheField>
    <cacheField name="Stockout Locations" numFmtId="0">
      <sharedItems containsSemiMixedTypes="0" containsString="0" containsNumber="1" containsInteger="1" minValue="10" maxValue="49"/>
    </cacheField>
    <cacheField name="Risk Level" numFmtId="0">
      <sharedItems containsSemiMixedTypes="0" containsString="0" containsNumber="1" minValue="0.11" maxValue="0.89"/>
    </cacheField>
    <cacheField name="Stock Requirement" numFmtId="0">
      <sharedItems containsSemiMixedTypes="0" containsString="0" containsNumber="1" containsInteger="1" minValue="4108" maxValue="4992"/>
    </cacheField>
    <cacheField name="Current Stock Level" numFmtId="0">
      <sharedItems containsSemiMixedTypes="0" containsString="0" containsNumber="1" containsInteger="1" minValue="1059" maxValue="4760"/>
    </cacheField>
    <cacheField name="Stock Requirement vs Shortfall" numFmtId="43">
      <sharedItems containsSemiMixedTypes="0" containsString="0" containsNumber="1" minValue="-3.086997193638915E-2" maxValue="0.75755494505494503"/>
    </cacheField>
    <cacheField name="Shortfall" numFmtId="0">
      <sharedItems containsSemiMixedTypes="0" containsString="0" containsNumber="1" containsInteger="1" minValue="-132" maxValue="3453"/>
    </cacheField>
    <cacheField name="Product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s v="Jaffna District"/>
    <s v="ADM2"/>
    <s v="LK-41"/>
    <n v="1"/>
    <s v="LKA_ADM2_010300_1"/>
    <s v="Northern Province"/>
    <s v="LKA_ADM1_010300_1"/>
    <n v="7400"/>
    <n v="3700"/>
    <n v="1665"/>
    <n v="600"/>
    <n v="1435"/>
    <n v="629"/>
    <n v="3071"/>
    <n v="0.16"/>
    <n v="0.22"/>
    <n v="0.39"/>
    <n v="60"/>
    <s v="Sri Lankan"/>
    <s v="Female"/>
    <n v="2"/>
    <s v="11-20"/>
    <n v="913828"/>
    <n v="3552"/>
    <n v="7.4458665378732997E-2"/>
    <n v="0.19391891891891891"/>
    <x v="0"/>
    <n v="4426"/>
    <n v="2075"/>
    <n v="21991"/>
    <n v="2789"/>
    <n v="1"/>
    <n v="41"/>
    <n v="261"/>
    <n v="0.66"/>
    <n v="32"/>
    <n v="0.44"/>
    <n v="4953"/>
    <n v="4667"/>
    <n v="5.774278215223097E-2"/>
    <n v="286"/>
    <s v="CaviCide1"/>
  </r>
  <r>
    <s v="Kilinochchi District"/>
    <s v="ADM2"/>
    <s v="LK-42"/>
    <n v="2"/>
    <s v="LKA_ADM2_010300_2"/>
    <s v="Northern Province"/>
    <s v="LKA_ADM1_010300_1"/>
    <n v="2500"/>
    <n v="1350"/>
    <n v="500"/>
    <n v="326"/>
    <n v="324"/>
    <n v="149"/>
    <n v="1201"/>
    <n v="0.16"/>
    <n v="0.28999999999999998"/>
    <n v="0.2"/>
    <n v="52"/>
    <s v="USA"/>
    <s v="Female"/>
    <n v="5"/>
    <s v="41-50"/>
    <n v="932119"/>
    <n v="875"/>
    <n v="2.7167350881429606E-2"/>
    <n v="0.12959999999999999"/>
    <x v="1"/>
    <n v="174"/>
    <n v="1915"/>
    <n v="18527"/>
    <n v="4692"/>
    <n v="1"/>
    <n v="33"/>
    <n v="163"/>
    <n v="0.69"/>
    <n v="31"/>
    <n v="0.89"/>
    <n v="4108"/>
    <n v="1333"/>
    <n v="0.67551119766309642"/>
    <n v="2775"/>
    <s v="Clorox 4"/>
  </r>
  <r>
    <s v="Mannar District"/>
    <s v="ADM2"/>
    <s v="LK-43"/>
    <n v="3"/>
    <s v="LKA_ADM2_010300_3"/>
    <s v="Northern Province"/>
    <s v="LKA_ADM1_010300_1"/>
    <n v="820"/>
    <n v="467"/>
    <n v="200"/>
    <n v="84"/>
    <n v="69"/>
    <n v="51"/>
    <n v="416"/>
    <n v="0.18"/>
    <n v="0.4"/>
    <n v="0.36"/>
    <n v="51"/>
    <s v="Singapore"/>
    <s v="Male"/>
    <n v="1"/>
    <s v="01-10"/>
    <n v="999183"/>
    <n v="164"/>
    <n v="9.3978910086130567E-3"/>
    <n v="8.4146341463414639E-2"/>
    <x v="2"/>
    <n v="1302"/>
    <n v="3779"/>
    <n v="42339"/>
    <n v="4127"/>
    <n v="3"/>
    <n v="21"/>
    <n v="312"/>
    <n v="0.7"/>
    <n v="49"/>
    <n v="0.57999999999999996"/>
    <n v="4774"/>
    <n v="4496"/>
    <n v="5.8232090490155007E-2"/>
    <n v="278"/>
    <s v="OXIVIR 1"/>
  </r>
  <r>
    <s v="Mullaitivu District"/>
    <s v="ADM2"/>
    <s v="LK-45"/>
    <n v="4"/>
    <s v="LKA_ADM2_010300_4"/>
    <s v="Northern Province"/>
    <s v="LKA_ADM1_010300_1"/>
    <n v="3000"/>
    <n v="1770"/>
    <n v="500"/>
    <n v="300"/>
    <n v="430"/>
    <n v="177"/>
    <n v="1593"/>
    <n v="0.19"/>
    <n v="0.32"/>
    <n v="0.44"/>
    <n v="59"/>
    <s v="Chinese"/>
    <s v="Male"/>
    <n v="3"/>
    <s v="21-30"/>
    <n v="890458"/>
    <n v="480"/>
    <n v="3.5619415600096592E-2"/>
    <n v="0.14333333333333334"/>
    <x v="3"/>
    <n v="3419"/>
    <n v="4586"/>
    <n v="49634"/>
    <n v="1693"/>
    <n v="5"/>
    <n v="31"/>
    <n v="341"/>
    <n v="0.4"/>
    <n v="45"/>
    <n v="0.75"/>
    <n v="4368"/>
    <n v="1059"/>
    <n v="0.75755494505494503"/>
    <n v="3309"/>
    <s v="Quatricide TB"/>
  </r>
  <r>
    <s v="Vavuniya District"/>
    <s v="ADM2"/>
    <s v="LK-44"/>
    <n v="5"/>
    <s v="LKA_ADM2_010300_5"/>
    <s v="Northern Province"/>
    <s v="LKA_ADM1_010300_1"/>
    <n v="8500"/>
    <n v="4000"/>
    <n v="400"/>
    <n v="894"/>
    <n v="3206"/>
    <n v="800"/>
    <n v="3200"/>
    <n v="0.17"/>
    <n v="0.16"/>
    <n v="0.54"/>
    <n v="55"/>
    <s v="German"/>
    <s v="Male"/>
    <n v="5"/>
    <s v="41-50"/>
    <n v="902477"/>
    <n v="2465"/>
    <n v="8.0495854463495137E-2"/>
    <n v="0.37717647058823528"/>
    <x v="2"/>
    <n v="2766"/>
    <n v="2350"/>
    <n v="16630"/>
    <n v="3065"/>
    <n v="2"/>
    <n v="48"/>
    <n v="183"/>
    <n v="0.46"/>
    <n v="40"/>
    <n v="0.33"/>
    <n v="4721"/>
    <n v="3372"/>
    <n v="0.28574454564710866"/>
    <n v="1349"/>
    <s v="RTU Disinfectant Cleaner"/>
  </r>
  <r>
    <s v="Galle District"/>
    <s v="ADM2"/>
    <s v="LK-31"/>
    <n v="6"/>
    <s v="LKA_ADM2_010300_6"/>
    <s v="Southern Province"/>
    <s v="LKA_ADM1_010300_7"/>
    <n v="1000"/>
    <n v="550"/>
    <n v="200"/>
    <n v="106"/>
    <n v="144"/>
    <n v="55"/>
    <n v="495"/>
    <n v="0.16"/>
    <n v="0.28999999999999998"/>
    <n v="0.57999999999999996"/>
    <n v="55"/>
    <s v="Sri Lankan"/>
    <s v="Male"/>
    <n v="4"/>
    <s v="31-40"/>
    <n v="989278"/>
    <n v="150"/>
    <n v="1.1068179988730581E-2"/>
    <n v="0.14399999999999999"/>
    <x v="2"/>
    <n v="2428"/>
    <n v="1692"/>
    <n v="16608"/>
    <n v="1893"/>
    <n v="2"/>
    <n v="16"/>
    <n v="99"/>
    <n v="0.79"/>
    <n v="48"/>
    <n v="0.44"/>
    <n v="4751"/>
    <n v="4760"/>
    <n v="-1.8943380340980846E-3"/>
    <n v="-9"/>
    <s v="RestorOX"/>
  </r>
  <r>
    <s v="Hambantota District"/>
    <s v="ADM2"/>
    <s v="LK-33"/>
    <n v="7"/>
    <s v="LKA_ADM2_010300_7"/>
    <s v="Southern Province"/>
    <s v="LKA_ADM1_010300_7"/>
    <n v="2400"/>
    <n v="984"/>
    <n v="400"/>
    <n v="181"/>
    <n v="835"/>
    <n v="177"/>
    <n v="807"/>
    <n v="0.14000000000000001"/>
    <n v="0.14000000000000001"/>
    <n v="0.59"/>
    <n v="52"/>
    <s v="Indian"/>
    <s v="Female"/>
    <n v="6"/>
    <s v="51-60"/>
    <n v="914147"/>
    <n v="408"/>
    <n v="1.9801980198019802E-2"/>
    <n v="0.34791666666666665"/>
    <x v="4"/>
    <n v="3706"/>
    <n v="3884"/>
    <n v="35102"/>
    <n v="1040"/>
    <n v="1"/>
    <n v="27"/>
    <n v="153"/>
    <n v="0.64"/>
    <n v="22"/>
    <n v="0.18"/>
    <n v="4231"/>
    <n v="3696"/>
    <n v="0.12644764831009217"/>
    <n v="535"/>
    <s v="Oracle 1"/>
  </r>
  <r>
    <s v="Matara District"/>
    <s v="ADM2"/>
    <s v="LK-32"/>
    <n v="8"/>
    <s v="LKA_ADM2_010300_8"/>
    <s v="Southern Province"/>
    <s v="LKA_ADM1_010300_7"/>
    <n v="9000"/>
    <n v="5310"/>
    <n v="2443"/>
    <n v="1000"/>
    <n v="247"/>
    <n v="956"/>
    <n v="4354"/>
    <n v="0.11"/>
    <n v="0.38"/>
    <n v="0.25"/>
    <n v="53"/>
    <s v="UK"/>
    <s v="Male"/>
    <n v="1"/>
    <s v="01-10"/>
    <n v="989710"/>
    <n v="1260"/>
    <n v="0.10685824680028978"/>
    <n v="2.7444444444444445E-2"/>
    <x v="5"/>
    <n v="932"/>
    <n v="4149"/>
    <n v="34516"/>
    <n v="3819"/>
    <n v="2"/>
    <n v="39"/>
    <n v="386"/>
    <n v="0.57999999999999996"/>
    <n v="38"/>
    <n v="0.63"/>
    <n v="4952"/>
    <n v="2705"/>
    <n v="0.45375605815831987"/>
    <n v="2247"/>
    <s v="CaviCide1"/>
  </r>
  <r>
    <s v="Ampara District"/>
    <s v="ADM2"/>
    <s v="LK-52"/>
    <n v="9"/>
    <s v="LKA_ADM2_010300_9"/>
    <s v="Eastern Province"/>
    <s v="LKA_ADM1_010300_2"/>
    <n v="700"/>
    <n v="385"/>
    <n v="173"/>
    <n v="74"/>
    <n v="68"/>
    <n v="65"/>
    <n v="320"/>
    <n v="0.12"/>
    <n v="0.28000000000000003"/>
    <n v="0.3"/>
    <n v="55"/>
    <s v="Chinese"/>
    <s v="Male"/>
    <n v="3"/>
    <s v="21-30"/>
    <n v="907563"/>
    <n v="126"/>
    <n v="7.7477259921114065E-3"/>
    <n v="9.7142857142857142E-2"/>
    <x v="6"/>
    <n v="1658"/>
    <n v="3483"/>
    <n v="11943"/>
    <n v="1590"/>
    <n v="3"/>
    <n v="17"/>
    <n v="306"/>
    <n v="0.41"/>
    <n v="41"/>
    <n v="0.34"/>
    <n v="4431"/>
    <n v="2889"/>
    <n v="0.34800270819228163"/>
    <n v="1542"/>
    <s v="Clorox 4"/>
  </r>
  <r>
    <s v="Anuradhapura District"/>
    <s v="ADM2"/>
    <s v="LK-71"/>
    <n v="10"/>
    <s v="LKA_ADM2_010300_10"/>
    <s v="North Central Province"/>
    <s v="LKA_ADM1_010300_4"/>
    <n v="2000"/>
    <n v="1200"/>
    <n v="500"/>
    <n v="221"/>
    <n v="79"/>
    <n v="240"/>
    <n v="960"/>
    <n v="0.1"/>
    <n v="0.1"/>
    <n v="0.18"/>
    <n v="59"/>
    <s v="German"/>
    <s v="Male"/>
    <n v="4"/>
    <s v="31-40"/>
    <n v="885938"/>
    <n v="980"/>
    <n v="2.414875633904854E-2"/>
    <n v="3.95E-2"/>
    <x v="7"/>
    <n v="4175"/>
    <n v="2390"/>
    <n v="38948"/>
    <n v="1431"/>
    <n v="4"/>
    <n v="36"/>
    <n v="139"/>
    <n v="0.6"/>
    <n v="14"/>
    <n v="0.65"/>
    <n v="4381"/>
    <n v="3048"/>
    <n v="0.30426843186487101"/>
    <n v="1333"/>
    <s v="OXIVIR 1"/>
  </r>
  <r>
    <s v="Badulla District"/>
    <s v="ADM2"/>
    <s v="LK-81"/>
    <n v="11"/>
    <s v="LKA_ADM2_010300_11"/>
    <s v="Uva Province"/>
    <s v="LKA_ADM1_010300_8"/>
    <n v="6000"/>
    <n v="2760"/>
    <n v="1132"/>
    <n v="565"/>
    <n v="1543"/>
    <n v="359"/>
    <n v="2401"/>
    <n v="0.19"/>
    <n v="0.37"/>
    <n v="0.5"/>
    <n v="60"/>
    <s v="Sri Lankan"/>
    <s v="Male"/>
    <n v="1"/>
    <s v="01-10"/>
    <n v="946023"/>
    <n v="2520"/>
    <n v="5.554213957981164E-2"/>
    <n v="0.25716666666666665"/>
    <x v="8"/>
    <n v="4886"/>
    <n v="2135"/>
    <n v="44427"/>
    <n v="1307"/>
    <n v="1"/>
    <n v="16"/>
    <n v="355"/>
    <n v="0.68"/>
    <n v="34"/>
    <n v="0.37"/>
    <n v="4637"/>
    <n v="2490"/>
    <n v="0.46301488031054561"/>
    <n v="2147"/>
    <s v="Quatricide TB"/>
  </r>
  <r>
    <s v="Batticaloa District"/>
    <s v="ADM2"/>
    <s v="LK-51"/>
    <n v="12"/>
    <s v="LKA_ADM2_010300_12"/>
    <s v="Eastern Province"/>
    <s v="LKA_ADM1_010300_2"/>
    <n v="6000"/>
    <n v="2880"/>
    <n v="1152"/>
    <n v="633"/>
    <n v="1335"/>
    <n v="432"/>
    <n v="2448"/>
    <n v="0.16"/>
    <n v="0.39"/>
    <n v="0.34"/>
    <n v="60"/>
    <s v="Indian"/>
    <s v="Female"/>
    <n v="6"/>
    <s v="51-60"/>
    <n v="952088"/>
    <n v="1920"/>
    <n v="5.7957015213716497E-2"/>
    <n v="0.2225"/>
    <x v="9"/>
    <n v="865"/>
    <n v="1079"/>
    <n v="10427"/>
    <n v="2752"/>
    <n v="2"/>
    <n v="45"/>
    <n v="131"/>
    <n v="0.52"/>
    <n v="15"/>
    <n v="0.63"/>
    <n v="4326"/>
    <n v="1824"/>
    <n v="0.57836338418862687"/>
    <n v="2502"/>
    <s v="RTU Disinfectant Cleaner"/>
  </r>
  <r>
    <s v="Monaragala District"/>
    <s v="ADM2"/>
    <s v="LK-82"/>
    <n v="13"/>
    <s v="LKA_ADM2_010300_13"/>
    <s v="Uva Province"/>
    <s v="LKA_ADM1_010300_8"/>
    <n v="1500"/>
    <n v="690"/>
    <n v="300"/>
    <n v="145"/>
    <n v="365"/>
    <n v="97"/>
    <n v="593"/>
    <n v="0.12"/>
    <n v="0.36"/>
    <n v="0.36"/>
    <n v="58"/>
    <s v="Indonesian"/>
    <s v="Female"/>
    <n v="3"/>
    <s v="21-30"/>
    <n v="863798"/>
    <n v="255"/>
    <n v="1.388553489495291E-2"/>
    <n v="0.24333333333333335"/>
    <x v="10"/>
    <n v="3603"/>
    <n v="4453"/>
    <n v="29729"/>
    <n v="1875"/>
    <n v="5"/>
    <n v="30"/>
    <n v="337"/>
    <n v="0.45"/>
    <n v="38"/>
    <n v="0.11"/>
    <n v="4276"/>
    <n v="4408"/>
    <n v="-3.086997193638915E-2"/>
    <n v="-132"/>
    <s v="RestorOX"/>
  </r>
  <r>
    <s v="Polonnaruwa District"/>
    <s v="ADM2"/>
    <s v="LK-72"/>
    <n v="14"/>
    <s v="LKA_ADM2_010300_14"/>
    <s v="North Central Province"/>
    <s v="LKA_ADM1_010300_4"/>
    <n v="4000"/>
    <n v="2040"/>
    <n v="816"/>
    <n v="446"/>
    <n v="698"/>
    <n v="245"/>
    <n v="1795"/>
    <n v="0.15"/>
    <n v="0.19"/>
    <n v="0.53"/>
    <n v="56"/>
    <s v="Chinese"/>
    <s v="Male"/>
    <n v="4"/>
    <s v="31-40"/>
    <n v="938557"/>
    <n v="1800"/>
    <n v="4.1052885776382518E-2"/>
    <n v="0.17449999999999999"/>
    <x v="11"/>
    <n v="1942"/>
    <n v="1570"/>
    <n v="27931"/>
    <n v="4188"/>
    <n v="3"/>
    <n v="38"/>
    <n v="334"/>
    <n v="0.76"/>
    <n v="12"/>
    <n v="0.89"/>
    <n v="4926"/>
    <n v="2083"/>
    <n v="0.57714169711733654"/>
    <n v="2843"/>
    <s v="Oracle 1"/>
  </r>
  <r>
    <s v="Colombo District"/>
    <s v="ADM2"/>
    <s v="LK-11"/>
    <n v="15"/>
    <s v="LKA_ADM2_010300_15"/>
    <s v="Western Province"/>
    <s v="LKA_ADM1_010300_9"/>
    <n v="4000"/>
    <n v="2120"/>
    <n v="1060"/>
    <n v="614"/>
    <n v="206"/>
    <n v="424"/>
    <n v="1696"/>
    <n v="0.11"/>
    <n v="0.3"/>
    <n v="0.48"/>
    <n v="52"/>
    <s v="German"/>
    <s v="Female"/>
    <n v="1"/>
    <s v="01-10"/>
    <n v="942054"/>
    <n v="1960"/>
    <n v="4.2662802865652417E-2"/>
    <n v="5.1499999999999997E-2"/>
    <x v="12"/>
    <n v="4071"/>
    <n v="1024"/>
    <n v="17051"/>
    <n v="2263"/>
    <n v="5"/>
    <n v="12"/>
    <n v="67"/>
    <n v="0.66"/>
    <n v="40"/>
    <n v="0.34"/>
    <n v="4607"/>
    <n v="4615"/>
    <n v="-1.7364879531148252E-3"/>
    <n v="-8"/>
    <s v="CaviCide1"/>
  </r>
  <r>
    <s v="Gampaha District"/>
    <s v="ADM2"/>
    <s v="LK-12"/>
    <n v="16"/>
    <s v="LKA_ADM2_010300_16"/>
    <s v="Western Province"/>
    <s v="LKA_ADM1_010300_9"/>
    <n v="180"/>
    <n v="81"/>
    <n v="30"/>
    <n v="15"/>
    <n v="54"/>
    <n v="9"/>
    <n v="72"/>
    <n v="0.18"/>
    <n v="0.33"/>
    <n v="0.17"/>
    <n v="56"/>
    <s v="Italy"/>
    <s v="Female"/>
    <n v="2"/>
    <s v="11-20"/>
    <n v="891007"/>
    <n v="57.6"/>
    <n v="1.6300410528857763E-3"/>
    <n v="0.3"/>
    <x v="4"/>
    <n v="2395"/>
    <n v="1199"/>
    <n v="17395"/>
    <n v="2563"/>
    <n v="2"/>
    <n v="14"/>
    <n v="371"/>
    <n v="0.49"/>
    <n v="44"/>
    <n v="0.57999999999999996"/>
    <n v="4625"/>
    <n v="2144"/>
    <n v="0.53643243243243244"/>
    <n v="2481"/>
    <s v="Clorox 4"/>
  </r>
  <r>
    <s v="Kalutara District"/>
    <s v="ADM2"/>
    <s v="LK-13"/>
    <n v="17"/>
    <s v="LKA_ADM2_010300_17"/>
    <s v="Western Province"/>
    <s v="LKA_ADM1_010300_9"/>
    <n v="1700"/>
    <n v="884"/>
    <n v="398"/>
    <n v="23"/>
    <n v="395"/>
    <n v="88"/>
    <n v="796"/>
    <n v="0.14000000000000001"/>
    <n v="0.39"/>
    <n v="0.23"/>
    <n v="55"/>
    <s v="Italy"/>
    <s v="Female"/>
    <n v="4"/>
    <s v="31-40"/>
    <n v="859298"/>
    <n v="799"/>
    <n v="1.7789583836432424E-2"/>
    <n v="0.2323529411764706"/>
    <x v="13"/>
    <n v="4342"/>
    <n v="4266"/>
    <n v="28952"/>
    <n v="2474"/>
    <n v="2"/>
    <n v="29"/>
    <n v="136"/>
    <n v="0.64"/>
    <n v="10"/>
    <n v="0.32"/>
    <n v="4158"/>
    <n v="1220"/>
    <n v="0.70658970658970655"/>
    <n v="2938"/>
    <s v="OXIVIR 1"/>
  </r>
  <r>
    <s v="Kegalle District"/>
    <s v="ADM2"/>
    <s v="LK-92"/>
    <n v="18"/>
    <s v="LKA_ADM2_010300_18"/>
    <s v="Sabaragamuwa Province"/>
    <s v="LKA_ADM1_010300_6"/>
    <n v="1800"/>
    <n v="756"/>
    <n v="300"/>
    <n v="150"/>
    <n v="594"/>
    <n v="106"/>
    <n v="650"/>
    <n v="0.18"/>
    <n v="0.33"/>
    <n v="0.41"/>
    <n v="59"/>
    <s v="Italy"/>
    <s v="Female"/>
    <n v="6"/>
    <s v="51-60"/>
    <n v="856783"/>
    <n v="216"/>
    <n v="1.5213716493600579E-2"/>
    <n v="0.33"/>
    <x v="14"/>
    <n v="1842"/>
    <n v="4587"/>
    <n v="39741"/>
    <n v="2786"/>
    <n v="2"/>
    <n v="39"/>
    <n v="317"/>
    <n v="0.56000000000000005"/>
    <n v="39"/>
    <n v="0.39"/>
    <n v="4845"/>
    <n v="3540"/>
    <n v="0.26934984520123839"/>
    <n v="1305"/>
    <s v="Quatricide TB"/>
  </r>
  <r>
    <s v="Kurunegala District"/>
    <s v="ADM2"/>
    <s v="LK-61"/>
    <n v="19"/>
    <s v="LKA_ADM2_010300_19"/>
    <s v="North Western Province"/>
    <s v="LKA_ADM1_010300_5"/>
    <n v="9000"/>
    <n v="4590"/>
    <n v="2000"/>
    <n v="950"/>
    <n v="1460"/>
    <n v="872"/>
    <n v="3718"/>
    <n v="0.19"/>
    <n v="0.34"/>
    <n v="0.34"/>
    <n v="59"/>
    <s v="Italy"/>
    <s v="Male"/>
    <n v="5"/>
    <s v="41-50"/>
    <n v="891993"/>
    <n v="3510"/>
    <n v="9.236899299686066E-2"/>
    <n v="0.16222222222222221"/>
    <x v="15"/>
    <n v="5000"/>
    <n v="3119"/>
    <n v="41543"/>
    <n v="1249"/>
    <n v="4"/>
    <n v="49"/>
    <n v="344"/>
    <n v="0.67"/>
    <n v="35"/>
    <n v="0.17"/>
    <n v="4222"/>
    <n v="1778"/>
    <n v="0.57887257224064426"/>
    <n v="2444"/>
    <s v="RTU Disinfectant Cleaner"/>
  </r>
  <r>
    <s v="Puttalam District"/>
    <s v="ADM2"/>
    <s v="LK-62"/>
    <n v="20"/>
    <s v="LKA_ADM2_010300_20"/>
    <s v="North Western Province"/>
    <s v="LKA_ADM1_010300_5"/>
    <n v="2000"/>
    <n v="880"/>
    <n v="405"/>
    <n v="222"/>
    <n v="493"/>
    <n v="141"/>
    <n v="739"/>
    <n v="0.15"/>
    <n v="0.35"/>
    <n v="0.16"/>
    <n v="56"/>
    <s v="Italy"/>
    <s v="Male"/>
    <n v="1"/>
    <s v="01-10"/>
    <n v="924554"/>
    <n v="480"/>
    <n v="1.7709087981968928E-2"/>
    <n v="0.2465"/>
    <x v="1"/>
    <n v="130"/>
    <n v="1934"/>
    <n v="41740"/>
    <n v="4102"/>
    <n v="4"/>
    <n v="11"/>
    <n v="282"/>
    <n v="0.71"/>
    <n v="33"/>
    <n v="0.49"/>
    <n v="4755"/>
    <n v="3061"/>
    <n v="0.35625657202944272"/>
    <n v="1694"/>
    <s v="RestorOX"/>
  </r>
  <r>
    <s v="Ratnapura District"/>
    <s v="ADM2"/>
    <s v="LK-91"/>
    <n v="21"/>
    <s v="LKA_ADM2_010300_21"/>
    <s v="Sabaragamuwa Province"/>
    <s v="LKA_ADM1_010300_6"/>
    <n v="6000"/>
    <n v="2000"/>
    <n v="1100"/>
    <n v="568"/>
    <n v="2332"/>
    <n v="280"/>
    <n v="1720"/>
    <n v="0.16"/>
    <n v="0.36"/>
    <n v="0.24"/>
    <n v="58"/>
    <s v="Spain"/>
    <s v="Female"/>
    <n v="1"/>
    <s v="01-10"/>
    <n v="923177"/>
    <n v="1800"/>
    <n v="4.0247927231747568E-2"/>
    <n v="0.38866666666666666"/>
    <x v="16"/>
    <n v="3842"/>
    <n v="2475"/>
    <n v="35188"/>
    <n v="2237"/>
    <n v="4"/>
    <n v="20"/>
    <n v="207"/>
    <n v="0.68"/>
    <n v="12"/>
    <n v="0.41"/>
    <n v="4992"/>
    <n v="1597"/>
    <n v="0.68008814102564108"/>
    <n v="3395"/>
    <s v="Oracle 1"/>
  </r>
  <r>
    <s v="Kandy District"/>
    <s v="ADM2"/>
    <s v="LK-21"/>
    <n v="22"/>
    <s v="LKA_ADM2_010300_22"/>
    <s v="Central Province"/>
    <s v="LKA_ADM1_010300_3"/>
    <n v="4000"/>
    <n v="2000"/>
    <n v="1120"/>
    <n v="571"/>
    <n v="309"/>
    <n v="360"/>
    <n v="1640"/>
    <n v="0.13"/>
    <n v="0.16"/>
    <n v="0.53"/>
    <n v="54"/>
    <s v="Spain"/>
    <s v="Female"/>
    <n v="2"/>
    <s v="11-20"/>
    <n v="867421"/>
    <n v="1480"/>
    <n v="4.0247927231747568E-2"/>
    <n v="7.7249999999999999E-2"/>
    <x v="14"/>
    <n v="910"/>
    <n v="1342"/>
    <n v="22796"/>
    <n v="4217"/>
    <n v="5"/>
    <n v="16"/>
    <n v="66"/>
    <n v="0.44"/>
    <n v="18"/>
    <n v="0.18"/>
    <n v="4919"/>
    <n v="1466"/>
    <n v="0.70197194551738162"/>
    <n v="3453"/>
    <s v="CaviCide1"/>
  </r>
  <r>
    <s v="Matale District"/>
    <s v="ADM2"/>
    <s v="LK-22"/>
    <n v="23"/>
    <s v="LKA_ADM2_010300_23"/>
    <s v="Central Province"/>
    <s v="LKA_ADM1_010300_3"/>
    <n v="500"/>
    <n v="295"/>
    <n v="100"/>
    <n v="70"/>
    <n v="35"/>
    <n v="32"/>
    <n v="263"/>
    <n v="0.2"/>
    <n v="0.15"/>
    <n v="0.24"/>
    <n v="58"/>
    <s v="Spain"/>
    <s v="Male"/>
    <n v="3"/>
    <s v="21-30"/>
    <n v="897076"/>
    <n v="75"/>
    <n v="5.9365692666827662E-3"/>
    <n v="7.0000000000000007E-2"/>
    <x v="1"/>
    <n v="2081"/>
    <n v="2862"/>
    <n v="48457"/>
    <n v="4928"/>
    <n v="3"/>
    <n v="47"/>
    <n v="305"/>
    <n v="0.56999999999999995"/>
    <n v="32"/>
    <n v="0.25"/>
    <n v="4737"/>
    <n v="4575"/>
    <n v="3.4198860037998734E-2"/>
    <n v="162"/>
    <s v="Clorox 4"/>
  </r>
  <r>
    <s v="Nuwara Eliya District"/>
    <s v="ADM2"/>
    <s v="LK-23"/>
    <n v="24"/>
    <s v="LKA_ADM2_010300_24"/>
    <s v="Central Province"/>
    <s v="LKA_ADM1_010300_3"/>
    <n v="8400"/>
    <n v="4000"/>
    <n v="2100"/>
    <n v="1232"/>
    <n v="1068"/>
    <n v="440"/>
    <n v="3560"/>
    <n v="0.11"/>
    <n v="0.4"/>
    <n v="0.52"/>
    <n v="58"/>
    <s v="Spain"/>
    <s v="Male"/>
    <n v="8"/>
    <s v="71-80"/>
    <n v="858522"/>
    <n v="3024"/>
    <n v="8.0495854463495137E-2"/>
    <n v="0.12714285714285714"/>
    <x v="17"/>
    <n v="3719"/>
    <n v="4741"/>
    <n v="29697"/>
    <n v="2163"/>
    <n v="4"/>
    <n v="14"/>
    <n v="305"/>
    <n v="0.61"/>
    <n v="31"/>
    <n v="0.88"/>
    <n v="4154"/>
    <n v="1153"/>
    <n v="0.72243620606644199"/>
    <n v="3001"/>
    <s v="OXIVIR 1"/>
  </r>
  <r>
    <s v="Trincomalee District"/>
    <s v="ADM2"/>
    <s v="LK-53"/>
    <n v="25"/>
    <s v="LKA_ADM2_010300_25"/>
    <s v="Eastern Province"/>
    <s v="LKA_ADM1_010300_2"/>
    <n v="7600"/>
    <n v="4000"/>
    <n v="1500"/>
    <n v="925"/>
    <n v="1175"/>
    <n v="440"/>
    <n v="3560"/>
    <n v="0.1"/>
    <n v="0.23"/>
    <n v="0.11"/>
    <n v="60"/>
    <s v="USA"/>
    <s v="Female"/>
    <n v="4"/>
    <s v="31-40"/>
    <n v="923436"/>
    <n v="3724"/>
    <n v="8.0495854463495137E-2"/>
    <n v="0.15460526315789475"/>
    <x v="6"/>
    <n v="2151"/>
    <n v="1396"/>
    <n v="24249"/>
    <n v="2990"/>
    <n v="3"/>
    <n v="29"/>
    <n v="64"/>
    <n v="0.63"/>
    <n v="19"/>
    <n v="0.59"/>
    <n v="4634"/>
    <n v="3964"/>
    <n v="0.1445835131635736"/>
    <n v="670"/>
    <s v="Quatricide TB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dataOnRows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1:B13" firstHeaderRow="1" firstDataRow="1" firstDataCol="1"/>
  <pivotFields count="42">
    <pivotField showAll="0"/>
    <pivotField showAll="0"/>
    <pivotField showAll="0"/>
    <pivotField numFmtId="1" showAll="0"/>
    <pivotField showAll="0"/>
    <pivotField showAll="0"/>
    <pivotField showAll="0"/>
    <pivotField numFmtId="164" showAll="0"/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43" showAll="0"/>
    <pivotField showAll="0"/>
    <pivotField numFmtId="43" showAll="0"/>
    <pivotField showAll="0"/>
    <pivotField showAll="0"/>
    <pivotField showAll="0"/>
    <pivotField showAll="0"/>
    <pivotField showAll="0"/>
    <pivotField dataField="1" numFmtId="164" showAll="0"/>
    <pivotField numFmtId="164" showAll="0"/>
    <pivotField numFmtId="9" showAll="0"/>
    <pivotField numFmtId="9" showAll="0"/>
    <pivotField dataField="1" showAll="0">
      <items count="19">
        <item x="0"/>
        <item x="14"/>
        <item x="3"/>
        <item x="7"/>
        <item x="12"/>
        <item x="8"/>
        <item x="2"/>
        <item x="17"/>
        <item x="11"/>
        <item x="6"/>
        <item x="13"/>
        <item x="4"/>
        <item x="9"/>
        <item x="15"/>
        <item x="10"/>
        <item x="16"/>
        <item x="1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numFmtId="43" showAll="0"/>
    <pivotField showAll="0"/>
    <pivotField showAll="0"/>
  </pivotFields>
  <rowFields count="1">
    <field x="-2"/>
  </rowFields>
  <row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rowItems>
  <colItems count="1">
    <i/>
  </colItems>
  <dataFields count="12">
    <dataField name="Sum of Population" fld="22" baseField="0" baseItem="0"/>
    <dataField name="Sum of Number of HFs" fld="26" baseField="0" baseItem="0"/>
    <dataField name="Sum of Number of Doctors" fld="27" baseField="0" baseItem="0"/>
    <dataField name="Sum of Number of Other Resources" fld="28" baseField="0" baseItem="0"/>
    <dataField name="Sum of Stock Level" fld="29" baseField="0" baseItem="0"/>
    <dataField name="Sum of Consumption" fld="30" baseField="0" baseItem="0"/>
    <dataField name="Sum of Active" fld="9" baseField="0" baseItem="0"/>
    <dataField name="Sum of MoSoH" fld="31" baseField="0" baseItem="0"/>
    <dataField name="Sum of Number of Requisitions" fld="32" baseField="0" baseItem="0"/>
    <dataField name="Sum of Number of Issues" fld="33" baseField="0" baseItem="0"/>
    <dataField name="Sum of Order Fill Rate" fld="34" baseField="0" baseItem="0"/>
    <dataField name="Sum of Stockout Locations" fld="3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untries-ofthe-world.com/flags-normal/flag-of-India.png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s://www.countries-ofthe-world.com/flags-normal/flag-of-Germany.png" TargetMode="External"/><Relationship Id="rId1" Type="http://schemas.openxmlformats.org/officeDocument/2006/relationships/hyperlink" Target="https://www.countries-ofthe-world.com/flags-normal/flag-of-Sri-Lanka.png" TargetMode="External"/><Relationship Id="rId6" Type="http://schemas.openxmlformats.org/officeDocument/2006/relationships/vmlDrawing" Target="../drawings/vmlDrawing2.vml"/><Relationship Id="rId5" Type="http://schemas.openxmlformats.org/officeDocument/2006/relationships/hyperlink" Target="https://www.countries-ofthe-world.com/flags-normal/flag-of-China.png" TargetMode="External"/><Relationship Id="rId4" Type="http://schemas.openxmlformats.org/officeDocument/2006/relationships/hyperlink" Target="https://www.countries-ofthe-world.com/flags-normal/flag-of-Italy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22" sqref="A22"/>
    </sheetView>
  </sheetViews>
  <sheetFormatPr defaultRowHeight="15" x14ac:dyDescent="0.25"/>
  <cols>
    <col min="1" max="1" width="32.85546875" bestFit="1" customWidth="1"/>
    <col min="2" max="2" width="9" customWidth="1"/>
    <col min="3" max="4" width="32.85546875" bestFit="1" customWidth="1"/>
    <col min="5" max="5" width="19.7109375" bestFit="1" customWidth="1"/>
    <col min="6" max="6" width="14.140625" bestFit="1" customWidth="1"/>
    <col min="7" max="7" width="29.140625" bestFit="1" customWidth="1"/>
    <col min="8" max="8" width="23.42578125" bestFit="1" customWidth="1"/>
  </cols>
  <sheetData>
    <row r="1" spans="1:6" x14ac:dyDescent="0.25">
      <c r="A1" s="19" t="s">
        <v>167</v>
      </c>
      <c r="D1" t="s">
        <v>172</v>
      </c>
      <c r="E1" s="21" t="s">
        <v>173</v>
      </c>
      <c r="F1" t="s">
        <v>174</v>
      </c>
    </row>
    <row r="2" spans="1:6" x14ac:dyDescent="0.25">
      <c r="A2" s="20" t="s">
        <v>168</v>
      </c>
      <c r="B2" s="18">
        <v>22860488</v>
      </c>
      <c r="D2" s="20" t="s">
        <v>129</v>
      </c>
      <c r="E2" s="22">
        <f>B2</f>
        <v>22860488</v>
      </c>
      <c r="F2">
        <v>1</v>
      </c>
    </row>
    <row r="3" spans="1:6" x14ac:dyDescent="0.25">
      <c r="A3" s="20" t="s">
        <v>159</v>
      </c>
      <c r="B3" s="18">
        <v>772</v>
      </c>
      <c r="D3" s="20" t="s">
        <v>133</v>
      </c>
      <c r="E3" s="22">
        <f t="shared" ref="E3:E13" si="0">B3</f>
        <v>772</v>
      </c>
      <c r="F3">
        <v>2</v>
      </c>
    </row>
    <row r="4" spans="1:6" x14ac:dyDescent="0.25">
      <c r="A4" s="20" t="s">
        <v>160</v>
      </c>
      <c r="B4" s="18">
        <v>66765</v>
      </c>
      <c r="D4" s="20" t="s">
        <v>134</v>
      </c>
      <c r="E4" s="22">
        <f t="shared" si="0"/>
        <v>66765</v>
      </c>
      <c r="F4">
        <v>3</v>
      </c>
    </row>
    <row r="5" spans="1:6" x14ac:dyDescent="0.25">
      <c r="A5" s="20" t="s">
        <v>161</v>
      </c>
      <c r="B5" s="18">
        <v>68485</v>
      </c>
      <c r="D5" s="20" t="s">
        <v>135</v>
      </c>
      <c r="E5" s="22">
        <f t="shared" si="0"/>
        <v>68485</v>
      </c>
      <c r="F5">
        <v>4</v>
      </c>
    </row>
    <row r="6" spans="1:6" x14ac:dyDescent="0.25">
      <c r="A6" s="20" t="s">
        <v>162</v>
      </c>
      <c r="B6" s="18">
        <v>745561</v>
      </c>
      <c r="D6" s="20" t="s">
        <v>136</v>
      </c>
      <c r="E6" s="22">
        <f t="shared" si="0"/>
        <v>745561</v>
      </c>
      <c r="F6">
        <v>5</v>
      </c>
    </row>
    <row r="7" spans="1:6" x14ac:dyDescent="0.25">
      <c r="A7" s="20" t="s">
        <v>163</v>
      </c>
      <c r="B7" s="18">
        <v>68233</v>
      </c>
      <c r="D7" s="20" t="s">
        <v>137</v>
      </c>
      <c r="E7" s="22">
        <f t="shared" si="0"/>
        <v>68233</v>
      </c>
      <c r="F7">
        <v>6</v>
      </c>
    </row>
    <row r="8" spans="1:6" x14ac:dyDescent="0.25">
      <c r="A8" s="20" t="s">
        <v>171</v>
      </c>
      <c r="B8" s="18">
        <v>20494</v>
      </c>
      <c r="D8" s="20" t="s">
        <v>103</v>
      </c>
      <c r="E8" s="22">
        <f t="shared" si="0"/>
        <v>20494</v>
      </c>
      <c r="F8">
        <v>7</v>
      </c>
    </row>
    <row r="9" spans="1:6" x14ac:dyDescent="0.25">
      <c r="A9" s="20" t="s">
        <v>164</v>
      </c>
      <c r="B9" s="18">
        <v>73</v>
      </c>
      <c r="D9" s="20" t="s">
        <v>138</v>
      </c>
      <c r="E9" s="22">
        <f t="shared" si="0"/>
        <v>73</v>
      </c>
      <c r="F9">
        <v>8</v>
      </c>
    </row>
    <row r="10" spans="1:6" x14ac:dyDescent="0.25">
      <c r="A10" s="20" t="s">
        <v>165</v>
      </c>
      <c r="B10" s="18">
        <v>718</v>
      </c>
      <c r="D10" s="20" t="s">
        <v>139</v>
      </c>
      <c r="E10" s="22">
        <f t="shared" si="0"/>
        <v>718</v>
      </c>
      <c r="F10">
        <v>9</v>
      </c>
    </row>
    <row r="11" spans="1:6" x14ac:dyDescent="0.25">
      <c r="A11" s="20" t="s">
        <v>166</v>
      </c>
      <c r="B11" s="18">
        <v>5964</v>
      </c>
      <c r="D11" s="20" t="s">
        <v>140</v>
      </c>
      <c r="E11" s="22">
        <f t="shared" si="0"/>
        <v>5964</v>
      </c>
      <c r="F11">
        <v>10</v>
      </c>
    </row>
    <row r="12" spans="1:6" x14ac:dyDescent="0.25">
      <c r="A12" s="20" t="s">
        <v>169</v>
      </c>
      <c r="B12" s="18">
        <v>15</v>
      </c>
      <c r="D12" s="20" t="s">
        <v>141</v>
      </c>
      <c r="E12" s="22">
        <f t="shared" si="0"/>
        <v>15</v>
      </c>
      <c r="F12">
        <v>11</v>
      </c>
    </row>
    <row r="13" spans="1:6" x14ac:dyDescent="0.25">
      <c r="A13" s="20" t="s">
        <v>170</v>
      </c>
      <c r="B13" s="18">
        <v>772</v>
      </c>
      <c r="D13" s="20" t="s">
        <v>142</v>
      </c>
      <c r="E13" s="22">
        <f t="shared" si="0"/>
        <v>772</v>
      </c>
      <c r="F13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29"/>
  <sheetViews>
    <sheetView tabSelected="1" zoomScale="70" zoomScaleNormal="70" workbookViewId="0">
      <selection activeCell="G22" sqref="G22"/>
    </sheetView>
  </sheetViews>
  <sheetFormatPr defaultRowHeight="15" x14ac:dyDescent="0.25"/>
  <cols>
    <col min="1" max="1" width="22.140625" style="3" customWidth="1"/>
    <col min="2" max="2" width="7.140625" style="3" bestFit="1" customWidth="1"/>
    <col min="3" max="3" width="11.140625" style="3" bestFit="1" customWidth="1"/>
    <col min="4" max="4" width="3.85546875" style="3" bestFit="1" customWidth="1"/>
    <col min="5" max="5" width="15.42578125" style="3" bestFit="1" customWidth="1"/>
    <col min="6" max="6" width="25.42578125" style="3" bestFit="1" customWidth="1"/>
    <col min="7" max="7" width="16.85546875" style="3" bestFit="1" customWidth="1"/>
    <col min="8" max="8" width="14.42578125" style="5" bestFit="1" customWidth="1"/>
    <col min="9" max="9" width="12.140625" style="5" bestFit="1" customWidth="1"/>
    <col min="10" max="10" width="8.5703125" style="5" bestFit="1" customWidth="1"/>
    <col min="11" max="11" width="8.28515625" style="5" bestFit="1" customWidth="1"/>
    <col min="12" max="12" width="13.42578125" style="5" bestFit="1" customWidth="1"/>
    <col min="13" max="13" width="17.28515625" style="5" bestFit="1" customWidth="1"/>
    <col min="14" max="14" width="20.7109375" style="5" bestFit="1" customWidth="1"/>
    <col min="15" max="15" width="14.42578125" style="3" bestFit="1" customWidth="1"/>
    <col min="16" max="16" width="14.28515625" style="3" bestFit="1" customWidth="1"/>
    <col min="17" max="17" width="11.42578125" style="7" bestFit="1" customWidth="1"/>
    <col min="18" max="18" width="5.28515625" style="3" bestFit="1" customWidth="1"/>
    <col min="19" max="19" width="11.7109375" style="3" bestFit="1" customWidth="1"/>
    <col min="20" max="20" width="11.42578125" style="3" bestFit="1" customWidth="1"/>
    <col min="21" max="21" width="8.7109375" style="3" bestFit="1" customWidth="1"/>
    <col min="22" max="22" width="12" style="3" bestFit="1" customWidth="1"/>
    <col min="23" max="23" width="11.5703125" style="3" bestFit="1" customWidth="1"/>
    <col min="24" max="24" width="14" style="3" bestFit="1" customWidth="1"/>
    <col min="25" max="25" width="22.85546875" style="3" bestFit="1" customWidth="1"/>
    <col min="26" max="26" width="23.42578125" style="3" bestFit="1" customWidth="1"/>
    <col min="27" max="27" width="16.42578125" style="3" bestFit="1" customWidth="1"/>
    <col min="28" max="28" width="20.140625" style="3" bestFit="1" customWidth="1"/>
    <col min="29" max="29" width="29.140625" style="3" bestFit="1" customWidth="1"/>
    <col min="30" max="30" width="13.5703125" style="3" bestFit="1" customWidth="1"/>
    <col min="31" max="31" width="15" style="3" bestFit="1" customWidth="1"/>
    <col min="32" max="32" width="9.5703125" style="3" bestFit="1" customWidth="1"/>
    <col min="33" max="33" width="24.42578125" style="3" bestFit="1" customWidth="1"/>
    <col min="34" max="34" width="18.7109375" style="3" bestFit="1" customWidth="1"/>
    <col min="35" max="35" width="15.7109375" style="3" bestFit="1" customWidth="1"/>
    <col min="36" max="36" width="21.42578125" style="3" bestFit="1" customWidth="1"/>
    <col min="37" max="37" width="10.7109375" style="3" bestFit="1" customWidth="1"/>
    <col min="38" max="38" width="19.5703125" style="3" bestFit="1" customWidth="1"/>
    <col min="39" max="39" width="20" style="3" bestFit="1" customWidth="1"/>
    <col min="40" max="40" width="30.5703125" style="3" bestFit="1" customWidth="1"/>
    <col min="41" max="41" width="9.140625" style="3"/>
    <col min="42" max="42" width="25.28515625" style="3" bestFit="1" customWidth="1"/>
    <col min="43" max="43" width="12" style="3" bestFit="1" customWidth="1"/>
    <col min="44" max="44" width="13.5703125" style="3" bestFit="1" customWidth="1"/>
    <col min="45" max="45" width="16.7109375" style="3" bestFit="1" customWidth="1"/>
    <col min="46" max="16384" width="9.140625" style="3"/>
  </cols>
  <sheetData>
    <row r="1" spans="1:48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101</v>
      </c>
      <c r="I1" s="2" t="s">
        <v>102</v>
      </c>
      <c r="J1" s="2" t="s">
        <v>103</v>
      </c>
      <c r="K1" s="2" t="s">
        <v>104</v>
      </c>
      <c r="L1" s="2" t="s">
        <v>105</v>
      </c>
      <c r="M1" s="5" t="s">
        <v>106</v>
      </c>
      <c r="N1" s="5" t="s">
        <v>107</v>
      </c>
      <c r="O1" s="3" t="s">
        <v>109</v>
      </c>
      <c r="P1" s="3" t="s">
        <v>108</v>
      </c>
      <c r="Q1" s="7" t="s">
        <v>110</v>
      </c>
      <c r="R1" s="10" t="s">
        <v>111</v>
      </c>
      <c r="S1" s="3" t="s">
        <v>113</v>
      </c>
      <c r="T1" s="3" t="s">
        <v>124</v>
      </c>
      <c r="U1" s="3" t="s">
        <v>128</v>
      </c>
      <c r="V1" s="3" t="s">
        <v>127</v>
      </c>
      <c r="W1" s="3" t="s">
        <v>129</v>
      </c>
      <c r="X1" s="3" t="s">
        <v>130</v>
      </c>
      <c r="Y1" s="3" t="s">
        <v>131</v>
      </c>
      <c r="Z1" s="3" t="s">
        <v>132</v>
      </c>
      <c r="AA1" s="3" t="s">
        <v>133</v>
      </c>
      <c r="AB1" s="3" t="s">
        <v>134</v>
      </c>
      <c r="AC1" s="3" t="s">
        <v>135</v>
      </c>
      <c r="AD1" s="3" t="s">
        <v>136</v>
      </c>
      <c r="AE1" s="3" t="s">
        <v>137</v>
      </c>
      <c r="AF1" s="3" t="s">
        <v>138</v>
      </c>
      <c r="AG1" s="3" t="s">
        <v>139</v>
      </c>
      <c r="AH1" s="3" t="s">
        <v>140</v>
      </c>
      <c r="AI1" s="3" t="s">
        <v>141</v>
      </c>
      <c r="AJ1" s="3" t="s">
        <v>142</v>
      </c>
      <c r="AK1" s="3" t="s">
        <v>144</v>
      </c>
      <c r="AL1" s="3" t="s">
        <v>145</v>
      </c>
      <c r="AM1" s="3" t="s">
        <v>146</v>
      </c>
      <c r="AN1" s="3" t="s">
        <v>143</v>
      </c>
      <c r="AO1" s="3" t="s">
        <v>147</v>
      </c>
      <c r="AP1" s="3" t="s">
        <v>148</v>
      </c>
      <c r="AQ1" s="3" t="s">
        <v>875</v>
      </c>
      <c r="AR1" s="3" t="s">
        <v>876</v>
      </c>
      <c r="AS1" s="3" t="s">
        <v>877</v>
      </c>
      <c r="AT1" s="3" t="s">
        <v>884</v>
      </c>
      <c r="AU1" s="3" t="s">
        <v>887</v>
      </c>
    </row>
    <row r="2" spans="1:48" x14ac:dyDescent="0.25">
      <c r="A2" s="1" t="s">
        <v>7</v>
      </c>
      <c r="B2" s="1" t="s">
        <v>8</v>
      </c>
      <c r="C2" s="1" t="s">
        <v>9</v>
      </c>
      <c r="D2" s="4">
        <v>1</v>
      </c>
      <c r="E2" s="1" t="s">
        <v>807</v>
      </c>
      <c r="F2" s="1" t="s">
        <v>11</v>
      </c>
      <c r="G2" s="1" t="s">
        <v>864</v>
      </c>
      <c r="H2" s="8">
        <v>7400</v>
      </c>
      <c r="I2" s="2">
        <v>3700</v>
      </c>
      <c r="J2" s="5">
        <v>1665</v>
      </c>
      <c r="K2" s="5">
        <v>600</v>
      </c>
      <c r="L2" s="5">
        <v>1435</v>
      </c>
      <c r="M2" s="5">
        <v>629</v>
      </c>
      <c r="N2" s="5">
        <v>3071</v>
      </c>
      <c r="O2" s="6">
        <v>0.16</v>
      </c>
      <c r="P2" s="3">
        <v>0.22</v>
      </c>
      <c r="Q2" s="7">
        <v>0.39</v>
      </c>
      <c r="R2" s="3">
        <v>60</v>
      </c>
      <c r="S2" s="12" t="s">
        <v>114</v>
      </c>
      <c r="T2" s="14" t="s">
        <v>126</v>
      </c>
      <c r="U2" s="3">
        <f t="shared" ref="U2:U26" ca="1" si="0">RANDBETWEEN(1,8)</f>
        <v>7</v>
      </c>
      <c r="V2" s="3" t="str">
        <f t="shared" ref="V2:V26" ca="1" si="1">IF(U2=1,"01-10",
IF(U2=2,"11-20",
IF(U2=3,"21-30",
IF(U2=4,"31-40",
IF(U2=5,"41-50",
IF(U2=6,"51-60",
IF(U2=7,"61-70",
IF(U2=8,"71-80", "&gt;80"))))))))</f>
        <v>61-70</v>
      </c>
      <c r="W2" s="5">
        <f t="shared" ref="W2:W26" ca="1" si="2">RANDBETWEEN(850000,1000000)</f>
        <v>982378</v>
      </c>
      <c r="X2" s="15">
        <f t="shared" ref="X2:X26" ca="1" si="3">H2*RANDBETWEEN(10,50)/100</f>
        <v>2738</v>
      </c>
      <c r="Y2" s="16">
        <f>I2/backup!$A$1</f>
        <v>7.4458665378732997E-2</v>
      </c>
      <c r="Z2" s="16">
        <f>L2/H2</f>
        <v>0.19391891891891891</v>
      </c>
      <c r="AA2" s="3">
        <f t="shared" ref="AA2:AA26" ca="1" si="4">RANDBETWEEN(10,50)</f>
        <v>15</v>
      </c>
      <c r="AB2" s="3">
        <f t="shared" ref="AB2:AB26" ca="1" si="5">RANDBETWEEN(100,5000)</f>
        <v>2793</v>
      </c>
      <c r="AC2" s="3">
        <f t="shared" ref="AC2:AC26" ca="1" si="6">RANDBETWEEN(1000,5000)</f>
        <v>1481</v>
      </c>
      <c r="AD2" s="3">
        <f t="shared" ref="AD2:AD26" ca="1" si="7">RANDBETWEEN(10000,50000)</f>
        <v>46650</v>
      </c>
      <c r="AE2" s="3">
        <f t="shared" ref="AE2:AE26" ca="1" si="8">RANDBETWEEN(1000,5000)</f>
        <v>3698</v>
      </c>
      <c r="AF2" s="3">
        <f t="shared" ref="AF2:AF26" ca="1" si="9">RANDBETWEEN(1,5)</f>
        <v>4</v>
      </c>
      <c r="AG2" s="3">
        <f t="shared" ref="AG2:AG26" ca="1" si="10">RANDBETWEEN(10,50)</f>
        <v>50</v>
      </c>
      <c r="AH2" s="3">
        <f t="shared" ref="AH2:AH26" ca="1" si="11">RANDBETWEEN(60,400)</f>
        <v>174</v>
      </c>
      <c r="AI2" s="3">
        <f t="shared" ref="AI2:AI26" ca="1" si="12">RANDBETWEEN(40,80)/100</f>
        <v>0.6</v>
      </c>
      <c r="AJ2" s="3">
        <f t="shared" ref="AJ2:AJ26" ca="1" si="13">RANDBETWEEN(10,50)</f>
        <v>32</v>
      </c>
      <c r="AK2" s="3">
        <f t="shared" ref="AK2:AK26" ca="1" si="14">RANDBETWEEN(10,99)/100</f>
        <v>0.42</v>
      </c>
      <c r="AL2" s="3">
        <f t="shared" ref="AL2:AL26" ca="1" si="15">RANDBETWEEN(4000,5000)</f>
        <v>4438</v>
      </c>
      <c r="AM2" s="3">
        <f t="shared" ref="AM2:AM26" ca="1" si="16">RANDBETWEEN(1000,5000)</f>
        <v>3987</v>
      </c>
      <c r="AN2" s="7">
        <f t="shared" ref="AN2:AN26" ca="1" si="17">AO2/AL2</f>
        <v>0.10162235241099594</v>
      </c>
      <c r="AO2" s="3">
        <f t="shared" ref="AO2:AO26" ca="1" si="18">AL2-AM2</f>
        <v>451</v>
      </c>
      <c r="AP2" t="s">
        <v>149</v>
      </c>
      <c r="AQ2" s="3">
        <f t="shared" ref="AQ2:AQ26" ca="1" si="19">RANDBETWEEN(100,10000)</f>
        <v>8839</v>
      </c>
      <c r="AR2" s="3" t="s">
        <v>878</v>
      </c>
      <c r="AS2" s="3" t="s">
        <v>880</v>
      </c>
      <c r="AT2" s="3">
        <f t="shared" ref="AT2:AT26" ca="1" si="20">RANDBETWEEN(10,100)</f>
        <v>84</v>
      </c>
      <c r="AU2" s="3" t="s">
        <v>888</v>
      </c>
      <c r="AV2" s="25"/>
    </row>
    <row r="3" spans="1:48" x14ac:dyDescent="0.25">
      <c r="A3" s="1" t="s">
        <v>13</v>
      </c>
      <c r="B3" s="1" t="s">
        <v>8</v>
      </c>
      <c r="C3" s="1" t="s">
        <v>14</v>
      </c>
      <c r="D3" s="4">
        <v>2</v>
      </c>
      <c r="E3" s="1" t="s">
        <v>808</v>
      </c>
      <c r="F3" s="1" t="s">
        <v>11</v>
      </c>
      <c r="G3" s="1" t="s">
        <v>864</v>
      </c>
      <c r="H3" s="8">
        <v>2500</v>
      </c>
      <c r="I3" s="2">
        <v>1350</v>
      </c>
      <c r="J3" s="5">
        <v>500</v>
      </c>
      <c r="K3" s="5">
        <v>326</v>
      </c>
      <c r="L3" s="5">
        <v>324</v>
      </c>
      <c r="M3" s="5">
        <v>149</v>
      </c>
      <c r="N3" s="5">
        <v>1201</v>
      </c>
      <c r="O3" s="6">
        <v>0.16</v>
      </c>
      <c r="P3" s="3">
        <v>0.28999999999999998</v>
      </c>
      <c r="Q3" s="7">
        <v>0.2</v>
      </c>
      <c r="R3" s="3">
        <v>52</v>
      </c>
      <c r="S3" s="12" t="s">
        <v>115</v>
      </c>
      <c r="T3" s="14" t="s">
        <v>126</v>
      </c>
      <c r="U3" s="3">
        <f t="shared" ca="1" si="0"/>
        <v>2</v>
      </c>
      <c r="V3" s="3" t="str">
        <f t="shared" ca="1" si="1"/>
        <v>11-20</v>
      </c>
      <c r="W3" s="5">
        <f t="shared" ca="1" si="2"/>
        <v>880755</v>
      </c>
      <c r="X3" s="15">
        <f t="shared" ca="1" si="3"/>
        <v>475</v>
      </c>
      <c r="Y3" s="16">
        <f>I3/backup!$A$1</f>
        <v>2.7167350881429606E-2</v>
      </c>
      <c r="Z3" s="16">
        <f t="shared" ref="Z3:Z26" si="21">L3/H3</f>
        <v>0.12959999999999999</v>
      </c>
      <c r="AA3" s="3">
        <f t="shared" ca="1" si="4"/>
        <v>23</v>
      </c>
      <c r="AB3" s="3">
        <f t="shared" ca="1" si="5"/>
        <v>4134</v>
      </c>
      <c r="AC3" s="3">
        <f t="shared" ca="1" si="6"/>
        <v>3661</v>
      </c>
      <c r="AD3" s="3">
        <f t="shared" ca="1" si="7"/>
        <v>28996</v>
      </c>
      <c r="AE3" s="3">
        <f t="shared" ca="1" si="8"/>
        <v>1997</v>
      </c>
      <c r="AF3" s="3">
        <f t="shared" ca="1" si="9"/>
        <v>2</v>
      </c>
      <c r="AG3" s="3">
        <f t="shared" ca="1" si="10"/>
        <v>23</v>
      </c>
      <c r="AH3" s="3">
        <f t="shared" ca="1" si="11"/>
        <v>279</v>
      </c>
      <c r="AI3" s="3">
        <f t="shared" ca="1" si="12"/>
        <v>0.46</v>
      </c>
      <c r="AJ3" s="3">
        <f t="shared" ca="1" si="13"/>
        <v>28</v>
      </c>
      <c r="AK3" s="3">
        <f t="shared" ca="1" si="14"/>
        <v>0.17</v>
      </c>
      <c r="AL3" s="3">
        <f t="shared" ca="1" si="15"/>
        <v>4855</v>
      </c>
      <c r="AM3" s="3">
        <f t="shared" ca="1" si="16"/>
        <v>4623</v>
      </c>
      <c r="AN3" s="7">
        <f t="shared" ca="1" si="17"/>
        <v>4.7785787847579815E-2</v>
      </c>
      <c r="AO3" s="3">
        <f t="shared" ca="1" si="18"/>
        <v>232</v>
      </c>
      <c r="AP3" t="s">
        <v>150</v>
      </c>
      <c r="AQ3" s="3">
        <f t="shared" ca="1" si="19"/>
        <v>3204</v>
      </c>
      <c r="AR3" s="3" t="s">
        <v>879</v>
      </c>
      <c r="AS3" s="3" t="s">
        <v>881</v>
      </c>
      <c r="AT3" s="3">
        <f t="shared" ca="1" si="20"/>
        <v>20</v>
      </c>
      <c r="AU3" s="3" t="s">
        <v>890</v>
      </c>
    </row>
    <row r="4" spans="1:48" x14ac:dyDescent="0.25">
      <c r="A4" s="1" t="s">
        <v>16</v>
      </c>
      <c r="B4" s="1" t="s">
        <v>8</v>
      </c>
      <c r="C4" s="1" t="s">
        <v>17</v>
      </c>
      <c r="D4" s="4">
        <v>3</v>
      </c>
      <c r="E4" s="1" t="s">
        <v>821</v>
      </c>
      <c r="F4" s="1" t="s">
        <v>11</v>
      </c>
      <c r="G4" s="1" t="s">
        <v>864</v>
      </c>
      <c r="H4" s="8">
        <v>820</v>
      </c>
      <c r="I4" s="2">
        <v>467</v>
      </c>
      <c r="J4" s="5">
        <v>200</v>
      </c>
      <c r="K4" s="5">
        <v>84</v>
      </c>
      <c r="L4" s="5">
        <v>69</v>
      </c>
      <c r="M4" s="5">
        <v>51</v>
      </c>
      <c r="N4" s="5">
        <v>416</v>
      </c>
      <c r="O4" s="6">
        <v>0.18</v>
      </c>
      <c r="P4" s="3">
        <v>0.4</v>
      </c>
      <c r="Q4" s="7">
        <v>0.36</v>
      </c>
      <c r="R4" s="3">
        <v>51</v>
      </c>
      <c r="S4" s="12" t="s">
        <v>886</v>
      </c>
      <c r="T4" s="14" t="s">
        <v>125</v>
      </c>
      <c r="U4" s="3">
        <f t="shared" ca="1" si="0"/>
        <v>3</v>
      </c>
      <c r="V4" s="3" t="str">
        <f t="shared" ca="1" si="1"/>
        <v>21-30</v>
      </c>
      <c r="W4" s="5">
        <f t="shared" ca="1" si="2"/>
        <v>970433</v>
      </c>
      <c r="X4" s="15">
        <f t="shared" ca="1" si="3"/>
        <v>246</v>
      </c>
      <c r="Y4" s="16">
        <f>I4/backup!$A$1</f>
        <v>9.3978910086130567E-3</v>
      </c>
      <c r="Z4" s="16">
        <f t="shared" si="21"/>
        <v>8.4146341463414639E-2</v>
      </c>
      <c r="AA4" s="3">
        <f t="shared" ca="1" si="4"/>
        <v>10</v>
      </c>
      <c r="AB4" s="3">
        <f t="shared" ca="1" si="5"/>
        <v>4425</v>
      </c>
      <c r="AC4" s="3">
        <f t="shared" ca="1" si="6"/>
        <v>2346</v>
      </c>
      <c r="AD4" s="3">
        <f t="shared" ca="1" si="7"/>
        <v>34083</v>
      </c>
      <c r="AE4" s="3">
        <f t="shared" ca="1" si="8"/>
        <v>4190</v>
      </c>
      <c r="AF4" s="3">
        <f t="shared" ca="1" si="9"/>
        <v>2</v>
      </c>
      <c r="AG4" s="3">
        <f t="shared" ca="1" si="10"/>
        <v>14</v>
      </c>
      <c r="AH4" s="3">
        <f t="shared" ca="1" si="11"/>
        <v>203</v>
      </c>
      <c r="AI4" s="3">
        <f t="shared" ca="1" si="12"/>
        <v>0.48</v>
      </c>
      <c r="AJ4" s="3">
        <f t="shared" ca="1" si="13"/>
        <v>47</v>
      </c>
      <c r="AK4" s="3">
        <f t="shared" ca="1" si="14"/>
        <v>0.7</v>
      </c>
      <c r="AL4" s="3">
        <f t="shared" ca="1" si="15"/>
        <v>4494</v>
      </c>
      <c r="AM4" s="3">
        <f t="shared" ca="1" si="16"/>
        <v>2318</v>
      </c>
      <c r="AN4" s="7">
        <f t="shared" ca="1" si="17"/>
        <v>0.48420115709835337</v>
      </c>
      <c r="AO4" s="3">
        <f t="shared" ca="1" si="18"/>
        <v>2176</v>
      </c>
      <c r="AP4" t="s">
        <v>151</v>
      </c>
      <c r="AQ4" s="3">
        <f t="shared" ca="1" si="19"/>
        <v>2634</v>
      </c>
      <c r="AR4" s="3" t="s">
        <v>878</v>
      </c>
      <c r="AS4" s="3" t="s">
        <v>880</v>
      </c>
      <c r="AT4" s="3">
        <f t="shared" ca="1" si="20"/>
        <v>61</v>
      </c>
      <c r="AU4" s="3" t="s">
        <v>891</v>
      </c>
    </row>
    <row r="5" spans="1:48" x14ac:dyDescent="0.25">
      <c r="A5" s="1" t="s">
        <v>19</v>
      </c>
      <c r="B5" s="1" t="s">
        <v>8</v>
      </c>
      <c r="C5" s="1" t="s">
        <v>20</v>
      </c>
      <c r="D5" s="4">
        <v>4</v>
      </c>
      <c r="E5" s="1" t="s">
        <v>822</v>
      </c>
      <c r="F5" s="1" t="s">
        <v>11</v>
      </c>
      <c r="G5" s="1" t="s">
        <v>864</v>
      </c>
      <c r="H5" s="8">
        <v>3000</v>
      </c>
      <c r="I5" s="2">
        <v>1770</v>
      </c>
      <c r="J5" s="5">
        <v>500</v>
      </c>
      <c r="K5" s="5">
        <v>300</v>
      </c>
      <c r="L5" s="5">
        <v>430</v>
      </c>
      <c r="M5" s="5">
        <v>177</v>
      </c>
      <c r="N5" s="5">
        <v>1593</v>
      </c>
      <c r="O5" s="6">
        <v>0.19</v>
      </c>
      <c r="P5" s="3">
        <v>0.32</v>
      </c>
      <c r="Q5" s="7">
        <v>0.44</v>
      </c>
      <c r="R5" s="3">
        <v>59</v>
      </c>
      <c r="S5" s="13" t="s">
        <v>117</v>
      </c>
      <c r="T5" s="14" t="s">
        <v>125</v>
      </c>
      <c r="U5" s="3">
        <f t="shared" ca="1" si="0"/>
        <v>8</v>
      </c>
      <c r="V5" s="3" t="str">
        <f t="shared" ca="1" si="1"/>
        <v>71-80</v>
      </c>
      <c r="W5" s="5">
        <f t="shared" ca="1" si="2"/>
        <v>975376</v>
      </c>
      <c r="X5" s="15">
        <f t="shared" ca="1" si="3"/>
        <v>1320</v>
      </c>
      <c r="Y5" s="16">
        <f>I5/backup!$A$1</f>
        <v>3.5619415600096592E-2</v>
      </c>
      <c r="Z5" s="16">
        <f t="shared" si="21"/>
        <v>0.14333333333333334</v>
      </c>
      <c r="AA5" s="3">
        <f t="shared" ca="1" si="4"/>
        <v>18</v>
      </c>
      <c r="AB5" s="3">
        <f t="shared" ca="1" si="5"/>
        <v>539</v>
      </c>
      <c r="AC5" s="3">
        <f t="shared" ca="1" si="6"/>
        <v>1431</v>
      </c>
      <c r="AD5" s="3">
        <f t="shared" ca="1" si="7"/>
        <v>21491</v>
      </c>
      <c r="AE5" s="3">
        <f t="shared" ca="1" si="8"/>
        <v>2950</v>
      </c>
      <c r="AF5" s="3">
        <f t="shared" ca="1" si="9"/>
        <v>4</v>
      </c>
      <c r="AG5" s="3">
        <f t="shared" ca="1" si="10"/>
        <v>32</v>
      </c>
      <c r="AH5" s="3">
        <f t="shared" ca="1" si="11"/>
        <v>110</v>
      </c>
      <c r="AI5" s="3">
        <f t="shared" ca="1" si="12"/>
        <v>0.65</v>
      </c>
      <c r="AJ5" s="3">
        <f t="shared" ca="1" si="13"/>
        <v>13</v>
      </c>
      <c r="AK5" s="3">
        <f t="shared" ca="1" si="14"/>
        <v>0.67</v>
      </c>
      <c r="AL5" s="3">
        <f t="shared" ca="1" si="15"/>
        <v>4150</v>
      </c>
      <c r="AM5" s="3">
        <f t="shared" ca="1" si="16"/>
        <v>4655</v>
      </c>
      <c r="AN5" s="7">
        <f t="shared" ca="1" si="17"/>
        <v>-0.1216867469879518</v>
      </c>
      <c r="AO5" s="3">
        <f t="shared" ca="1" si="18"/>
        <v>-505</v>
      </c>
      <c r="AP5" t="s">
        <v>152</v>
      </c>
      <c r="AQ5" s="3">
        <f t="shared" ca="1" si="19"/>
        <v>2763</v>
      </c>
      <c r="AR5" s="3" t="s">
        <v>879</v>
      </c>
      <c r="AS5" s="3" t="s">
        <v>881</v>
      </c>
      <c r="AT5" s="3">
        <f t="shared" ca="1" si="20"/>
        <v>58</v>
      </c>
      <c r="AU5" s="3" t="s">
        <v>892</v>
      </c>
    </row>
    <row r="6" spans="1:48" x14ac:dyDescent="0.25">
      <c r="A6" s="1" t="s">
        <v>22</v>
      </c>
      <c r="B6" s="1" t="s">
        <v>8</v>
      </c>
      <c r="C6" s="1" t="s">
        <v>23</v>
      </c>
      <c r="D6" s="4">
        <v>5</v>
      </c>
      <c r="E6" s="1" t="s">
        <v>823</v>
      </c>
      <c r="F6" s="1" t="s">
        <v>11</v>
      </c>
      <c r="G6" s="1" t="s">
        <v>864</v>
      </c>
      <c r="H6" s="8">
        <v>8500</v>
      </c>
      <c r="I6" s="2">
        <v>4000</v>
      </c>
      <c r="J6" s="5">
        <v>400</v>
      </c>
      <c r="K6" s="5">
        <v>894</v>
      </c>
      <c r="L6" s="5">
        <v>3206</v>
      </c>
      <c r="M6" s="5">
        <v>800</v>
      </c>
      <c r="N6" s="5">
        <v>3200</v>
      </c>
      <c r="O6" s="6">
        <v>0.17</v>
      </c>
      <c r="P6" s="3">
        <v>0.16</v>
      </c>
      <c r="Q6" s="7">
        <v>0.54</v>
      </c>
      <c r="R6" s="3">
        <v>55</v>
      </c>
      <c r="S6" s="12" t="s">
        <v>118</v>
      </c>
      <c r="T6" s="14" t="s">
        <v>125</v>
      </c>
      <c r="U6" s="3">
        <f t="shared" ca="1" si="0"/>
        <v>5</v>
      </c>
      <c r="V6" s="3" t="str">
        <f t="shared" ca="1" si="1"/>
        <v>41-50</v>
      </c>
      <c r="W6" s="5">
        <f t="shared" ca="1" si="2"/>
        <v>929484</v>
      </c>
      <c r="X6" s="15">
        <f t="shared" ca="1" si="3"/>
        <v>935</v>
      </c>
      <c r="Y6" s="16">
        <f>I6/backup!$A$1</f>
        <v>8.0495854463495137E-2</v>
      </c>
      <c r="Z6" s="16">
        <f t="shared" si="21"/>
        <v>0.37717647058823528</v>
      </c>
      <c r="AA6" s="3">
        <f t="shared" ca="1" si="4"/>
        <v>24</v>
      </c>
      <c r="AB6" s="3">
        <f t="shared" ca="1" si="5"/>
        <v>2099</v>
      </c>
      <c r="AC6" s="3">
        <f t="shared" ca="1" si="6"/>
        <v>1521</v>
      </c>
      <c r="AD6" s="3">
        <f t="shared" ca="1" si="7"/>
        <v>47563</v>
      </c>
      <c r="AE6" s="3">
        <f t="shared" ca="1" si="8"/>
        <v>2697</v>
      </c>
      <c r="AF6" s="3">
        <f t="shared" ca="1" si="9"/>
        <v>1</v>
      </c>
      <c r="AG6" s="3">
        <f t="shared" ca="1" si="10"/>
        <v>16</v>
      </c>
      <c r="AH6" s="3">
        <f t="shared" ca="1" si="11"/>
        <v>239</v>
      </c>
      <c r="AI6" s="3">
        <f t="shared" ca="1" si="12"/>
        <v>0.54</v>
      </c>
      <c r="AJ6" s="3">
        <f t="shared" ca="1" si="13"/>
        <v>25</v>
      </c>
      <c r="AK6" s="3">
        <f t="shared" ca="1" si="14"/>
        <v>0.72</v>
      </c>
      <c r="AL6" s="3">
        <f t="shared" ca="1" si="15"/>
        <v>4671</v>
      </c>
      <c r="AM6" s="3">
        <f t="shared" ca="1" si="16"/>
        <v>1423</v>
      </c>
      <c r="AN6" s="7">
        <f t="shared" ca="1" si="17"/>
        <v>0.69535431385142366</v>
      </c>
      <c r="AO6" s="3">
        <f t="shared" ca="1" si="18"/>
        <v>3248</v>
      </c>
      <c r="AP6" t="s">
        <v>153</v>
      </c>
      <c r="AQ6" s="3">
        <f t="shared" ca="1" si="19"/>
        <v>2435</v>
      </c>
      <c r="AR6" s="3" t="s">
        <v>878</v>
      </c>
      <c r="AS6" s="3" t="s">
        <v>880</v>
      </c>
      <c r="AT6" s="3">
        <f t="shared" ca="1" si="20"/>
        <v>29</v>
      </c>
      <c r="AU6" s="3" t="s">
        <v>889</v>
      </c>
    </row>
    <row r="7" spans="1:48" x14ac:dyDescent="0.25">
      <c r="A7" s="1" t="s">
        <v>25</v>
      </c>
      <c r="B7" s="1" t="s">
        <v>8</v>
      </c>
      <c r="C7" s="1" t="s">
        <v>26</v>
      </c>
      <c r="D7" s="4">
        <v>6</v>
      </c>
      <c r="E7" s="1" t="s">
        <v>805</v>
      </c>
      <c r="F7" s="1" t="s">
        <v>28</v>
      </c>
      <c r="G7" s="1" t="s">
        <v>863</v>
      </c>
      <c r="H7" s="8">
        <v>1000</v>
      </c>
      <c r="I7" s="2">
        <v>550</v>
      </c>
      <c r="J7" s="5">
        <v>200</v>
      </c>
      <c r="K7" s="5">
        <v>106</v>
      </c>
      <c r="L7" s="5">
        <v>144</v>
      </c>
      <c r="M7" s="5">
        <v>55</v>
      </c>
      <c r="N7" s="5">
        <v>495</v>
      </c>
      <c r="O7" s="6">
        <v>0.16</v>
      </c>
      <c r="P7" s="3">
        <v>0.28999999999999998</v>
      </c>
      <c r="Q7" s="7">
        <v>0.57999999999999996</v>
      </c>
      <c r="R7" s="3">
        <v>55</v>
      </c>
      <c r="S7" s="12" t="s">
        <v>114</v>
      </c>
      <c r="T7" s="14" t="s">
        <v>125</v>
      </c>
      <c r="U7" s="3">
        <f t="shared" ca="1" si="0"/>
        <v>3</v>
      </c>
      <c r="V7" s="3" t="str">
        <f t="shared" ca="1" si="1"/>
        <v>21-30</v>
      </c>
      <c r="W7" s="5">
        <f t="shared" ca="1" si="2"/>
        <v>901643</v>
      </c>
      <c r="X7" s="15">
        <f t="shared" ca="1" si="3"/>
        <v>170</v>
      </c>
      <c r="Y7" s="16">
        <f>I7/backup!$A$1</f>
        <v>1.1068179988730581E-2</v>
      </c>
      <c r="Z7" s="16">
        <f t="shared" si="21"/>
        <v>0.14399999999999999</v>
      </c>
      <c r="AA7" s="3">
        <f t="shared" ca="1" si="4"/>
        <v>42</v>
      </c>
      <c r="AB7" s="3">
        <f t="shared" ca="1" si="5"/>
        <v>288</v>
      </c>
      <c r="AC7" s="3">
        <f t="shared" ca="1" si="6"/>
        <v>2932</v>
      </c>
      <c r="AD7" s="3">
        <f t="shared" ca="1" si="7"/>
        <v>43843</v>
      </c>
      <c r="AE7" s="3">
        <f t="shared" ca="1" si="8"/>
        <v>1109</v>
      </c>
      <c r="AF7" s="3">
        <f t="shared" ca="1" si="9"/>
        <v>1</v>
      </c>
      <c r="AG7" s="3">
        <f t="shared" ca="1" si="10"/>
        <v>43</v>
      </c>
      <c r="AH7" s="3">
        <f t="shared" ca="1" si="11"/>
        <v>92</v>
      </c>
      <c r="AI7" s="3">
        <f t="shared" ca="1" si="12"/>
        <v>0.78</v>
      </c>
      <c r="AJ7" s="3">
        <f t="shared" ca="1" si="13"/>
        <v>23</v>
      </c>
      <c r="AK7" s="3">
        <f t="shared" ca="1" si="14"/>
        <v>0.99</v>
      </c>
      <c r="AL7" s="3">
        <f t="shared" ca="1" si="15"/>
        <v>4159</v>
      </c>
      <c r="AM7" s="3">
        <f t="shared" ca="1" si="16"/>
        <v>1605</v>
      </c>
      <c r="AN7" s="7">
        <f t="shared" ca="1" si="17"/>
        <v>0.61408992546285168</v>
      </c>
      <c r="AO7" s="3">
        <f t="shared" ca="1" si="18"/>
        <v>2554</v>
      </c>
      <c r="AP7" t="s">
        <v>154</v>
      </c>
      <c r="AQ7" s="3">
        <f t="shared" ca="1" si="19"/>
        <v>7701</v>
      </c>
      <c r="AR7" s="3" t="s">
        <v>879</v>
      </c>
      <c r="AS7" s="3" t="s">
        <v>881</v>
      </c>
      <c r="AT7" s="3">
        <f t="shared" ca="1" si="20"/>
        <v>90</v>
      </c>
      <c r="AU7" s="3" t="s">
        <v>888</v>
      </c>
    </row>
    <row r="8" spans="1:48" x14ac:dyDescent="0.25">
      <c r="A8" s="1" t="s">
        <v>30</v>
      </c>
      <c r="B8" s="1" t="s">
        <v>8</v>
      </c>
      <c r="C8" s="1" t="s">
        <v>31</v>
      </c>
      <c r="D8" s="4">
        <v>7</v>
      </c>
      <c r="E8" s="1" t="s">
        <v>810</v>
      </c>
      <c r="F8" s="1" t="s">
        <v>28</v>
      </c>
      <c r="G8" s="1" t="s">
        <v>863</v>
      </c>
      <c r="H8" s="8">
        <v>2400</v>
      </c>
      <c r="I8" s="2">
        <v>984</v>
      </c>
      <c r="J8" s="5">
        <v>400</v>
      </c>
      <c r="K8" s="5">
        <v>181</v>
      </c>
      <c r="L8" s="5">
        <v>835</v>
      </c>
      <c r="M8" s="5">
        <v>177</v>
      </c>
      <c r="N8" s="5">
        <v>807</v>
      </c>
      <c r="O8" s="6">
        <v>0.14000000000000001</v>
      </c>
      <c r="P8" s="3">
        <v>0.14000000000000001</v>
      </c>
      <c r="Q8" s="7">
        <v>0.59</v>
      </c>
      <c r="R8" s="3">
        <v>52</v>
      </c>
      <c r="S8" s="12" t="s">
        <v>115</v>
      </c>
      <c r="T8" s="14" t="s">
        <v>126</v>
      </c>
      <c r="U8" s="3">
        <f t="shared" ca="1" si="0"/>
        <v>1</v>
      </c>
      <c r="V8" s="3" t="str">
        <f t="shared" ca="1" si="1"/>
        <v>01-10</v>
      </c>
      <c r="W8" s="5">
        <f t="shared" ca="1" si="2"/>
        <v>958316</v>
      </c>
      <c r="X8" s="15">
        <f t="shared" ca="1" si="3"/>
        <v>240</v>
      </c>
      <c r="Y8" s="16">
        <f>I8/backup!$A$1</f>
        <v>1.9801980198019802E-2</v>
      </c>
      <c r="Z8" s="16">
        <f t="shared" si="21"/>
        <v>0.34791666666666665</v>
      </c>
      <c r="AA8" s="3">
        <f t="shared" ca="1" si="4"/>
        <v>26</v>
      </c>
      <c r="AB8" s="3">
        <f t="shared" ca="1" si="5"/>
        <v>362</v>
      </c>
      <c r="AC8" s="3">
        <f t="shared" ca="1" si="6"/>
        <v>1248</v>
      </c>
      <c r="AD8" s="3">
        <f t="shared" ca="1" si="7"/>
        <v>24297</v>
      </c>
      <c r="AE8" s="3">
        <f t="shared" ca="1" si="8"/>
        <v>2857</v>
      </c>
      <c r="AF8" s="3">
        <f t="shared" ca="1" si="9"/>
        <v>5</v>
      </c>
      <c r="AG8" s="3">
        <f t="shared" ca="1" si="10"/>
        <v>47</v>
      </c>
      <c r="AH8" s="3">
        <f t="shared" ca="1" si="11"/>
        <v>247</v>
      </c>
      <c r="AI8" s="3">
        <f t="shared" ca="1" si="12"/>
        <v>0.64</v>
      </c>
      <c r="AJ8" s="3">
        <f t="shared" ca="1" si="13"/>
        <v>19</v>
      </c>
      <c r="AK8" s="3">
        <f t="shared" ca="1" si="14"/>
        <v>0.86</v>
      </c>
      <c r="AL8" s="3">
        <f t="shared" ca="1" si="15"/>
        <v>4656</v>
      </c>
      <c r="AM8" s="3">
        <f t="shared" ca="1" si="16"/>
        <v>1226</v>
      </c>
      <c r="AN8" s="7">
        <f t="shared" ca="1" si="17"/>
        <v>0.73668384879725091</v>
      </c>
      <c r="AO8" s="3">
        <f t="shared" ca="1" si="18"/>
        <v>3430</v>
      </c>
      <c r="AP8" t="s">
        <v>155</v>
      </c>
      <c r="AQ8" s="3">
        <f t="shared" ca="1" si="19"/>
        <v>3465</v>
      </c>
      <c r="AR8" s="3" t="s">
        <v>878</v>
      </c>
      <c r="AS8" s="3" t="s">
        <v>880</v>
      </c>
      <c r="AT8" s="3">
        <f t="shared" ca="1" si="20"/>
        <v>11</v>
      </c>
      <c r="AU8" s="3" t="s">
        <v>890</v>
      </c>
    </row>
    <row r="9" spans="1:48" x14ac:dyDescent="0.25">
      <c r="A9" s="1" t="s">
        <v>33</v>
      </c>
      <c r="B9" s="1" t="s">
        <v>8</v>
      </c>
      <c r="C9" s="1" t="s">
        <v>34</v>
      </c>
      <c r="D9" s="4">
        <v>8</v>
      </c>
      <c r="E9" s="1" t="s">
        <v>806</v>
      </c>
      <c r="F9" s="1" t="s">
        <v>28</v>
      </c>
      <c r="G9" s="1" t="s">
        <v>863</v>
      </c>
      <c r="H9" s="8">
        <v>9000</v>
      </c>
      <c r="I9" s="2">
        <v>5310</v>
      </c>
      <c r="J9" s="5">
        <v>2443</v>
      </c>
      <c r="K9" s="5">
        <v>1000</v>
      </c>
      <c r="L9" s="5">
        <v>247</v>
      </c>
      <c r="M9" s="5">
        <v>956</v>
      </c>
      <c r="N9" s="5">
        <v>4354</v>
      </c>
      <c r="O9" s="6">
        <v>0.11</v>
      </c>
      <c r="P9" s="3">
        <v>0.38</v>
      </c>
      <c r="Q9" s="7">
        <v>0.25</v>
      </c>
      <c r="R9" s="3">
        <v>53</v>
      </c>
      <c r="S9" s="12" t="s">
        <v>886</v>
      </c>
      <c r="T9" s="14" t="s">
        <v>125</v>
      </c>
      <c r="U9" s="3">
        <f t="shared" ca="1" si="0"/>
        <v>8</v>
      </c>
      <c r="V9" s="3" t="str">
        <f t="shared" ca="1" si="1"/>
        <v>71-80</v>
      </c>
      <c r="W9" s="5">
        <f t="shared" ca="1" si="2"/>
        <v>951340</v>
      </c>
      <c r="X9" s="15">
        <f t="shared" ca="1" si="3"/>
        <v>1620</v>
      </c>
      <c r="Y9" s="16">
        <f>I9/backup!$A$1</f>
        <v>0.10685824680028978</v>
      </c>
      <c r="Z9" s="16">
        <f t="shared" si="21"/>
        <v>2.7444444444444445E-2</v>
      </c>
      <c r="AA9" s="3">
        <f t="shared" ca="1" si="4"/>
        <v>50</v>
      </c>
      <c r="AB9" s="3">
        <f t="shared" ca="1" si="5"/>
        <v>4978</v>
      </c>
      <c r="AC9" s="3">
        <f t="shared" ca="1" si="6"/>
        <v>2814</v>
      </c>
      <c r="AD9" s="3">
        <f t="shared" ca="1" si="7"/>
        <v>24025</v>
      </c>
      <c r="AE9" s="3">
        <f t="shared" ca="1" si="8"/>
        <v>4720</v>
      </c>
      <c r="AF9" s="3">
        <f t="shared" ca="1" si="9"/>
        <v>5</v>
      </c>
      <c r="AG9" s="3">
        <f t="shared" ca="1" si="10"/>
        <v>11</v>
      </c>
      <c r="AH9" s="3">
        <f t="shared" ca="1" si="11"/>
        <v>257</v>
      </c>
      <c r="AI9" s="3">
        <f t="shared" ca="1" si="12"/>
        <v>0.59</v>
      </c>
      <c r="AJ9" s="3">
        <f t="shared" ca="1" si="13"/>
        <v>46</v>
      </c>
      <c r="AK9" s="3">
        <f t="shared" ca="1" si="14"/>
        <v>0.98</v>
      </c>
      <c r="AL9" s="3">
        <f t="shared" ca="1" si="15"/>
        <v>4971</v>
      </c>
      <c r="AM9" s="3">
        <f t="shared" ca="1" si="16"/>
        <v>3765</v>
      </c>
      <c r="AN9" s="7">
        <f t="shared" ca="1" si="17"/>
        <v>0.24260712130356066</v>
      </c>
      <c r="AO9" s="3">
        <f t="shared" ca="1" si="18"/>
        <v>1206</v>
      </c>
      <c r="AP9" t="s">
        <v>149</v>
      </c>
      <c r="AQ9" s="3">
        <f t="shared" ca="1" si="19"/>
        <v>7220</v>
      </c>
      <c r="AR9" s="3" t="s">
        <v>879</v>
      </c>
      <c r="AS9" s="3" t="s">
        <v>881</v>
      </c>
      <c r="AT9" s="3">
        <f t="shared" ca="1" si="20"/>
        <v>39</v>
      </c>
      <c r="AU9" s="3" t="s">
        <v>891</v>
      </c>
    </row>
    <row r="10" spans="1:48" x14ac:dyDescent="0.25">
      <c r="A10" s="1" t="s">
        <v>36</v>
      </c>
      <c r="B10" s="1" t="s">
        <v>8</v>
      </c>
      <c r="C10" s="1" t="s">
        <v>37</v>
      </c>
      <c r="D10" s="4">
        <v>9</v>
      </c>
      <c r="E10" s="1" t="s">
        <v>826</v>
      </c>
      <c r="F10" s="1" t="s">
        <v>39</v>
      </c>
      <c r="G10" s="1" t="s">
        <v>866</v>
      </c>
      <c r="H10" s="8">
        <v>700</v>
      </c>
      <c r="I10" s="2">
        <v>385</v>
      </c>
      <c r="J10" s="5">
        <v>173</v>
      </c>
      <c r="K10" s="5">
        <v>74</v>
      </c>
      <c r="L10" s="5">
        <v>68</v>
      </c>
      <c r="M10" s="5">
        <v>65</v>
      </c>
      <c r="N10" s="5">
        <v>320</v>
      </c>
      <c r="O10" s="6">
        <v>0.12</v>
      </c>
      <c r="P10" s="3">
        <v>0.28000000000000003</v>
      </c>
      <c r="Q10" s="7">
        <v>0.3</v>
      </c>
      <c r="R10" s="3">
        <v>55</v>
      </c>
      <c r="S10" s="13" t="s">
        <v>117</v>
      </c>
      <c r="T10" s="14" t="s">
        <v>125</v>
      </c>
      <c r="U10" s="3">
        <f t="shared" ca="1" si="0"/>
        <v>7</v>
      </c>
      <c r="V10" s="3" t="str">
        <f t="shared" ca="1" si="1"/>
        <v>61-70</v>
      </c>
      <c r="W10" s="5">
        <f t="shared" ca="1" si="2"/>
        <v>877880</v>
      </c>
      <c r="X10" s="15">
        <f t="shared" ca="1" si="3"/>
        <v>315</v>
      </c>
      <c r="Y10" s="16">
        <f>I10/backup!$A$1</f>
        <v>7.7477259921114065E-3</v>
      </c>
      <c r="Z10" s="16">
        <f t="shared" si="21"/>
        <v>9.7142857142857142E-2</v>
      </c>
      <c r="AA10" s="3">
        <f t="shared" ca="1" si="4"/>
        <v>29</v>
      </c>
      <c r="AB10" s="3">
        <f t="shared" ca="1" si="5"/>
        <v>4299</v>
      </c>
      <c r="AC10" s="3">
        <f t="shared" ca="1" si="6"/>
        <v>1563</v>
      </c>
      <c r="AD10" s="3">
        <f t="shared" ca="1" si="7"/>
        <v>45333</v>
      </c>
      <c r="AE10" s="3">
        <f t="shared" ca="1" si="8"/>
        <v>3656</v>
      </c>
      <c r="AF10" s="3">
        <f t="shared" ca="1" si="9"/>
        <v>4</v>
      </c>
      <c r="AG10" s="3">
        <f t="shared" ca="1" si="10"/>
        <v>46</v>
      </c>
      <c r="AH10" s="3">
        <f t="shared" ca="1" si="11"/>
        <v>256</v>
      </c>
      <c r="AI10" s="3">
        <f t="shared" ca="1" si="12"/>
        <v>0.71</v>
      </c>
      <c r="AJ10" s="3">
        <f t="shared" ca="1" si="13"/>
        <v>18</v>
      </c>
      <c r="AK10" s="3">
        <f t="shared" ca="1" si="14"/>
        <v>0.53</v>
      </c>
      <c r="AL10" s="3">
        <f t="shared" ca="1" si="15"/>
        <v>4153</v>
      </c>
      <c r="AM10" s="3">
        <f t="shared" ca="1" si="16"/>
        <v>3745</v>
      </c>
      <c r="AN10" s="7">
        <f t="shared" ca="1" si="17"/>
        <v>9.8242234529255956E-2</v>
      </c>
      <c r="AO10" s="3">
        <f t="shared" ca="1" si="18"/>
        <v>408</v>
      </c>
      <c r="AP10" t="s">
        <v>150</v>
      </c>
      <c r="AQ10" s="3">
        <f t="shared" ca="1" si="19"/>
        <v>4051</v>
      </c>
      <c r="AR10" s="3" t="s">
        <v>878</v>
      </c>
      <c r="AS10" s="3" t="s">
        <v>880</v>
      </c>
      <c r="AT10" s="3">
        <f t="shared" ca="1" si="20"/>
        <v>61</v>
      </c>
      <c r="AU10" s="3" t="s">
        <v>892</v>
      </c>
    </row>
    <row r="11" spans="1:48" x14ac:dyDescent="0.25">
      <c r="A11" s="1" t="s">
        <v>41</v>
      </c>
      <c r="B11" s="1" t="s">
        <v>8</v>
      </c>
      <c r="C11" s="1" t="s">
        <v>42</v>
      </c>
      <c r="D11" s="4">
        <v>10</v>
      </c>
      <c r="E11" s="1" t="s">
        <v>833</v>
      </c>
      <c r="F11" s="1" t="s">
        <v>44</v>
      </c>
      <c r="G11" s="1" t="s">
        <v>904</v>
      </c>
      <c r="H11" s="8">
        <v>2000</v>
      </c>
      <c r="I11" s="2">
        <v>1200</v>
      </c>
      <c r="J11" s="5">
        <v>500</v>
      </c>
      <c r="K11" s="5">
        <v>221</v>
      </c>
      <c r="L11" s="5">
        <v>79</v>
      </c>
      <c r="M11" s="5">
        <v>240</v>
      </c>
      <c r="N11" s="5">
        <v>960</v>
      </c>
      <c r="O11" s="6">
        <v>0.1</v>
      </c>
      <c r="P11" s="3">
        <v>0.1</v>
      </c>
      <c r="Q11" s="7">
        <v>0.18</v>
      </c>
      <c r="R11" s="3">
        <v>59</v>
      </c>
      <c r="S11" s="12" t="s">
        <v>118</v>
      </c>
      <c r="T11" s="14" t="s">
        <v>125</v>
      </c>
      <c r="U11" s="3">
        <f t="shared" ca="1" si="0"/>
        <v>8</v>
      </c>
      <c r="V11" s="3" t="str">
        <f t="shared" ca="1" si="1"/>
        <v>71-80</v>
      </c>
      <c r="W11" s="5">
        <f t="shared" ca="1" si="2"/>
        <v>877172</v>
      </c>
      <c r="X11" s="15">
        <f t="shared" ca="1" si="3"/>
        <v>880</v>
      </c>
      <c r="Y11" s="16">
        <f>I11/backup!$A$1</f>
        <v>2.414875633904854E-2</v>
      </c>
      <c r="Z11" s="16">
        <f t="shared" si="21"/>
        <v>3.95E-2</v>
      </c>
      <c r="AA11" s="3">
        <f t="shared" ca="1" si="4"/>
        <v>15</v>
      </c>
      <c r="AB11" s="3">
        <f t="shared" ca="1" si="5"/>
        <v>4556</v>
      </c>
      <c r="AC11" s="3">
        <f t="shared" ca="1" si="6"/>
        <v>3844</v>
      </c>
      <c r="AD11" s="3">
        <f t="shared" ca="1" si="7"/>
        <v>21898</v>
      </c>
      <c r="AE11" s="3">
        <f t="shared" ca="1" si="8"/>
        <v>3655</v>
      </c>
      <c r="AF11" s="3">
        <f t="shared" ca="1" si="9"/>
        <v>1</v>
      </c>
      <c r="AG11" s="3">
        <f t="shared" ca="1" si="10"/>
        <v>17</v>
      </c>
      <c r="AH11" s="3">
        <f t="shared" ca="1" si="11"/>
        <v>78</v>
      </c>
      <c r="AI11" s="3">
        <f t="shared" ca="1" si="12"/>
        <v>0.75</v>
      </c>
      <c r="AJ11" s="3">
        <f t="shared" ca="1" si="13"/>
        <v>42</v>
      </c>
      <c r="AK11" s="3">
        <f t="shared" ca="1" si="14"/>
        <v>0.63</v>
      </c>
      <c r="AL11" s="3">
        <f t="shared" ca="1" si="15"/>
        <v>4964</v>
      </c>
      <c r="AM11" s="3">
        <f t="shared" ca="1" si="16"/>
        <v>1143</v>
      </c>
      <c r="AN11" s="7">
        <f t="shared" ca="1" si="17"/>
        <v>0.76974214343271552</v>
      </c>
      <c r="AO11" s="3">
        <f t="shared" ca="1" si="18"/>
        <v>3821</v>
      </c>
      <c r="AP11" t="s">
        <v>151</v>
      </c>
      <c r="AQ11" s="3">
        <f t="shared" ca="1" si="19"/>
        <v>5668</v>
      </c>
      <c r="AR11" s="3" t="s">
        <v>879</v>
      </c>
      <c r="AS11" s="3" t="s">
        <v>882</v>
      </c>
      <c r="AT11" s="3">
        <f t="shared" ca="1" si="20"/>
        <v>100</v>
      </c>
      <c r="AU11" s="3" t="s">
        <v>889</v>
      </c>
    </row>
    <row r="12" spans="1:48" x14ac:dyDescent="0.25">
      <c r="A12" s="1" t="s">
        <v>46</v>
      </c>
      <c r="B12" s="1" t="s">
        <v>8</v>
      </c>
      <c r="C12" s="1" t="s">
        <v>47</v>
      </c>
      <c r="D12" s="4">
        <v>11</v>
      </c>
      <c r="E12" s="1" t="s">
        <v>848</v>
      </c>
      <c r="F12" s="1" t="s">
        <v>49</v>
      </c>
      <c r="G12" s="1" t="s">
        <v>869</v>
      </c>
      <c r="H12" s="8">
        <v>6000</v>
      </c>
      <c r="I12" s="2">
        <v>2760</v>
      </c>
      <c r="J12" s="5">
        <v>1132</v>
      </c>
      <c r="K12" s="5">
        <v>565</v>
      </c>
      <c r="L12" s="5">
        <v>1543</v>
      </c>
      <c r="M12" s="5">
        <v>359</v>
      </c>
      <c r="N12" s="5">
        <v>2401</v>
      </c>
      <c r="O12" s="6">
        <v>0.19</v>
      </c>
      <c r="P12" s="3">
        <v>0.37</v>
      </c>
      <c r="Q12" s="7">
        <v>0.5</v>
      </c>
      <c r="R12" s="3">
        <v>60</v>
      </c>
      <c r="S12" s="12" t="s">
        <v>114</v>
      </c>
      <c r="T12" s="14" t="s">
        <v>125</v>
      </c>
      <c r="U12" s="3">
        <f t="shared" ca="1" si="0"/>
        <v>1</v>
      </c>
      <c r="V12" s="3" t="str">
        <f t="shared" ca="1" si="1"/>
        <v>01-10</v>
      </c>
      <c r="W12" s="5">
        <f t="shared" ca="1" si="2"/>
        <v>854415</v>
      </c>
      <c r="X12" s="15">
        <f t="shared" ca="1" si="3"/>
        <v>1020</v>
      </c>
      <c r="Y12" s="16">
        <f>I12/backup!$A$1</f>
        <v>5.554213957981164E-2</v>
      </c>
      <c r="Z12" s="16">
        <f t="shared" si="21"/>
        <v>0.25716666666666665</v>
      </c>
      <c r="AA12" s="3">
        <f t="shared" ca="1" si="4"/>
        <v>43</v>
      </c>
      <c r="AB12" s="3">
        <f t="shared" ca="1" si="5"/>
        <v>2633</v>
      </c>
      <c r="AC12" s="3">
        <f t="shared" ca="1" si="6"/>
        <v>2272</v>
      </c>
      <c r="AD12" s="3">
        <f t="shared" ca="1" si="7"/>
        <v>40652</v>
      </c>
      <c r="AE12" s="3">
        <f t="shared" ca="1" si="8"/>
        <v>4170</v>
      </c>
      <c r="AF12" s="3">
        <f t="shared" ca="1" si="9"/>
        <v>3</v>
      </c>
      <c r="AG12" s="3">
        <f t="shared" ca="1" si="10"/>
        <v>45</v>
      </c>
      <c r="AH12" s="3">
        <f t="shared" ca="1" si="11"/>
        <v>128</v>
      </c>
      <c r="AI12" s="3">
        <f t="shared" ca="1" si="12"/>
        <v>0.43</v>
      </c>
      <c r="AJ12" s="3">
        <f t="shared" ca="1" si="13"/>
        <v>44</v>
      </c>
      <c r="AK12" s="3">
        <f t="shared" ca="1" si="14"/>
        <v>0.32</v>
      </c>
      <c r="AL12" s="3">
        <f t="shared" ca="1" si="15"/>
        <v>4970</v>
      </c>
      <c r="AM12" s="3">
        <f t="shared" ca="1" si="16"/>
        <v>4666</v>
      </c>
      <c r="AN12" s="7">
        <f t="shared" ca="1" si="17"/>
        <v>6.1167002012072431E-2</v>
      </c>
      <c r="AO12" s="3">
        <f t="shared" ca="1" si="18"/>
        <v>304</v>
      </c>
      <c r="AP12" t="s">
        <v>152</v>
      </c>
      <c r="AQ12" s="3">
        <f t="shared" ca="1" si="19"/>
        <v>295</v>
      </c>
      <c r="AR12" s="3" t="s">
        <v>878</v>
      </c>
      <c r="AS12" s="3" t="s">
        <v>880</v>
      </c>
      <c r="AT12" s="3">
        <f t="shared" ca="1" si="20"/>
        <v>29</v>
      </c>
      <c r="AU12" s="3" t="s">
        <v>888</v>
      </c>
    </row>
    <row r="13" spans="1:48" x14ac:dyDescent="0.25">
      <c r="A13" s="1" t="s">
        <v>51</v>
      </c>
      <c r="B13" s="1" t="s">
        <v>8</v>
      </c>
      <c r="C13" s="1" t="s">
        <v>52</v>
      </c>
      <c r="D13" s="4">
        <v>12</v>
      </c>
      <c r="E13" s="1" t="s">
        <v>827</v>
      </c>
      <c r="F13" s="1" t="s">
        <v>39</v>
      </c>
      <c r="G13" s="1" t="s">
        <v>866</v>
      </c>
      <c r="H13" s="8">
        <v>6000</v>
      </c>
      <c r="I13" s="2">
        <v>2880</v>
      </c>
      <c r="J13" s="5">
        <v>1152</v>
      </c>
      <c r="K13" s="5">
        <v>633</v>
      </c>
      <c r="L13" s="5">
        <v>1335</v>
      </c>
      <c r="M13" s="5">
        <v>432</v>
      </c>
      <c r="N13" s="5">
        <v>2448</v>
      </c>
      <c r="O13" s="6">
        <v>0.16</v>
      </c>
      <c r="P13" s="3">
        <v>0.39</v>
      </c>
      <c r="Q13" s="7">
        <v>0.34</v>
      </c>
      <c r="R13" s="3">
        <v>60</v>
      </c>
      <c r="S13" s="12" t="s">
        <v>115</v>
      </c>
      <c r="T13" s="14" t="s">
        <v>126</v>
      </c>
      <c r="U13" s="3">
        <f t="shared" ca="1" si="0"/>
        <v>6</v>
      </c>
      <c r="V13" s="3" t="str">
        <f t="shared" ca="1" si="1"/>
        <v>51-60</v>
      </c>
      <c r="W13" s="5">
        <f t="shared" ca="1" si="2"/>
        <v>917777</v>
      </c>
      <c r="X13" s="15">
        <f t="shared" ca="1" si="3"/>
        <v>2100</v>
      </c>
      <c r="Y13" s="16">
        <f>I13/backup!$A$1</f>
        <v>5.7957015213716497E-2</v>
      </c>
      <c r="Z13" s="16">
        <f t="shared" si="21"/>
        <v>0.2225</v>
      </c>
      <c r="AA13" s="3">
        <f t="shared" ca="1" si="4"/>
        <v>24</v>
      </c>
      <c r="AB13" s="3">
        <f t="shared" ca="1" si="5"/>
        <v>4662</v>
      </c>
      <c r="AC13" s="3">
        <f t="shared" ca="1" si="6"/>
        <v>4347</v>
      </c>
      <c r="AD13" s="3">
        <f t="shared" ca="1" si="7"/>
        <v>41865</v>
      </c>
      <c r="AE13" s="3">
        <f t="shared" ca="1" si="8"/>
        <v>4805</v>
      </c>
      <c r="AF13" s="3">
        <f t="shared" ca="1" si="9"/>
        <v>2</v>
      </c>
      <c r="AG13" s="3">
        <f t="shared" ca="1" si="10"/>
        <v>21</v>
      </c>
      <c r="AH13" s="3">
        <f t="shared" ca="1" si="11"/>
        <v>365</v>
      </c>
      <c r="AI13" s="3">
        <f t="shared" ca="1" si="12"/>
        <v>0.73</v>
      </c>
      <c r="AJ13" s="3">
        <f t="shared" ca="1" si="13"/>
        <v>50</v>
      </c>
      <c r="AK13" s="3">
        <f t="shared" ca="1" si="14"/>
        <v>0.91</v>
      </c>
      <c r="AL13" s="3">
        <f t="shared" ca="1" si="15"/>
        <v>4934</v>
      </c>
      <c r="AM13" s="3">
        <f t="shared" ca="1" si="16"/>
        <v>4959</v>
      </c>
      <c r="AN13" s="7">
        <f t="shared" ca="1" si="17"/>
        <v>-5.0668828536684233E-3</v>
      </c>
      <c r="AO13" s="3">
        <f t="shared" ca="1" si="18"/>
        <v>-25</v>
      </c>
      <c r="AP13" t="s">
        <v>153</v>
      </c>
      <c r="AQ13" s="3">
        <f t="shared" ca="1" si="19"/>
        <v>3592</v>
      </c>
      <c r="AR13" s="3" t="s">
        <v>879</v>
      </c>
      <c r="AS13" s="3" t="s">
        <v>881</v>
      </c>
      <c r="AT13" s="3">
        <f t="shared" ca="1" si="20"/>
        <v>59</v>
      </c>
      <c r="AU13" s="3" t="s">
        <v>890</v>
      </c>
    </row>
    <row r="14" spans="1:48" x14ac:dyDescent="0.25">
      <c r="A14" s="1" t="s">
        <v>54</v>
      </c>
      <c r="B14" s="1" t="s">
        <v>8</v>
      </c>
      <c r="C14" s="1" t="s">
        <v>55</v>
      </c>
      <c r="D14" s="4">
        <v>13</v>
      </c>
      <c r="E14" s="1" t="s">
        <v>849</v>
      </c>
      <c r="F14" s="1" t="s">
        <v>49</v>
      </c>
      <c r="G14" s="1" t="s">
        <v>869</v>
      </c>
      <c r="H14" s="8">
        <v>1500</v>
      </c>
      <c r="I14" s="2">
        <v>690</v>
      </c>
      <c r="J14" s="5">
        <v>300</v>
      </c>
      <c r="K14" s="5">
        <v>145</v>
      </c>
      <c r="L14" s="5">
        <v>365</v>
      </c>
      <c r="M14" s="5">
        <v>97</v>
      </c>
      <c r="N14" s="5">
        <v>593</v>
      </c>
      <c r="O14" s="6">
        <v>0.12</v>
      </c>
      <c r="P14" s="3">
        <v>0.36</v>
      </c>
      <c r="Q14" s="7">
        <v>0.36</v>
      </c>
      <c r="R14" s="3">
        <v>58</v>
      </c>
      <c r="S14" s="12" t="s">
        <v>886</v>
      </c>
      <c r="T14" s="14" t="s">
        <v>126</v>
      </c>
      <c r="U14" s="3">
        <f t="shared" ca="1" si="0"/>
        <v>2</v>
      </c>
      <c r="V14" s="3" t="str">
        <f t="shared" ca="1" si="1"/>
        <v>11-20</v>
      </c>
      <c r="W14" s="5">
        <f t="shared" ca="1" si="2"/>
        <v>979460</v>
      </c>
      <c r="X14" s="15">
        <f t="shared" ca="1" si="3"/>
        <v>585</v>
      </c>
      <c r="Y14" s="16">
        <f>I14/backup!$A$1</f>
        <v>1.388553489495291E-2</v>
      </c>
      <c r="Z14" s="16">
        <f t="shared" si="21"/>
        <v>0.24333333333333335</v>
      </c>
      <c r="AA14" s="3">
        <f t="shared" ca="1" si="4"/>
        <v>24</v>
      </c>
      <c r="AB14" s="3">
        <f t="shared" ca="1" si="5"/>
        <v>784</v>
      </c>
      <c r="AC14" s="3">
        <f t="shared" ca="1" si="6"/>
        <v>2712</v>
      </c>
      <c r="AD14" s="3">
        <f t="shared" ca="1" si="7"/>
        <v>42477</v>
      </c>
      <c r="AE14" s="3">
        <f t="shared" ca="1" si="8"/>
        <v>4350</v>
      </c>
      <c r="AF14" s="3">
        <f t="shared" ca="1" si="9"/>
        <v>4</v>
      </c>
      <c r="AG14" s="3">
        <f t="shared" ca="1" si="10"/>
        <v>11</v>
      </c>
      <c r="AH14" s="3">
        <f t="shared" ca="1" si="11"/>
        <v>243</v>
      </c>
      <c r="AI14" s="3">
        <f t="shared" ca="1" si="12"/>
        <v>0.74</v>
      </c>
      <c r="AJ14" s="3">
        <f t="shared" ca="1" si="13"/>
        <v>12</v>
      </c>
      <c r="AK14" s="3">
        <f t="shared" ca="1" si="14"/>
        <v>0.66</v>
      </c>
      <c r="AL14" s="3">
        <f t="shared" ca="1" si="15"/>
        <v>4280</v>
      </c>
      <c r="AM14" s="3">
        <f t="shared" ca="1" si="16"/>
        <v>1496</v>
      </c>
      <c r="AN14" s="7">
        <f t="shared" ca="1" si="17"/>
        <v>0.6504672897196262</v>
      </c>
      <c r="AO14" s="3">
        <f t="shared" ca="1" si="18"/>
        <v>2784</v>
      </c>
      <c r="AP14" t="s">
        <v>154</v>
      </c>
      <c r="AQ14" s="3">
        <f t="shared" ca="1" si="19"/>
        <v>5819</v>
      </c>
      <c r="AR14" s="3" t="s">
        <v>878</v>
      </c>
      <c r="AS14" s="3" t="s">
        <v>880</v>
      </c>
      <c r="AT14" s="3">
        <f t="shared" ca="1" si="20"/>
        <v>15</v>
      </c>
      <c r="AU14" s="3" t="s">
        <v>891</v>
      </c>
    </row>
    <row r="15" spans="1:48" x14ac:dyDescent="0.25">
      <c r="A15" s="1" t="s">
        <v>57</v>
      </c>
      <c r="B15" s="1" t="s">
        <v>8</v>
      </c>
      <c r="C15" s="1" t="s">
        <v>58</v>
      </c>
      <c r="D15" s="4">
        <v>14</v>
      </c>
      <c r="E15" s="1" t="s">
        <v>834</v>
      </c>
      <c r="F15" s="1" t="s">
        <v>44</v>
      </c>
      <c r="G15" s="1" t="s">
        <v>904</v>
      </c>
      <c r="H15" s="8">
        <v>4000</v>
      </c>
      <c r="I15" s="2">
        <v>2040</v>
      </c>
      <c r="J15" s="5">
        <v>816</v>
      </c>
      <c r="K15" s="5">
        <v>446</v>
      </c>
      <c r="L15" s="5">
        <v>698</v>
      </c>
      <c r="M15" s="5">
        <v>245</v>
      </c>
      <c r="N15" s="5">
        <v>1795</v>
      </c>
      <c r="O15" s="6">
        <v>0.15</v>
      </c>
      <c r="P15" s="3">
        <v>0.19</v>
      </c>
      <c r="Q15" s="7">
        <v>0.53</v>
      </c>
      <c r="R15" s="3">
        <v>56</v>
      </c>
      <c r="S15" s="13" t="s">
        <v>117</v>
      </c>
      <c r="T15" s="14" t="s">
        <v>125</v>
      </c>
      <c r="U15" s="3">
        <f t="shared" ca="1" si="0"/>
        <v>3</v>
      </c>
      <c r="V15" s="3" t="str">
        <f t="shared" ca="1" si="1"/>
        <v>21-30</v>
      </c>
      <c r="W15" s="5">
        <f t="shared" ca="1" si="2"/>
        <v>965677</v>
      </c>
      <c r="X15" s="15">
        <f t="shared" ca="1" si="3"/>
        <v>680</v>
      </c>
      <c r="Y15" s="16">
        <f>I15/backup!$A$1</f>
        <v>4.1052885776382518E-2</v>
      </c>
      <c r="Z15" s="16">
        <f t="shared" si="21"/>
        <v>0.17449999999999999</v>
      </c>
      <c r="AA15" s="3">
        <f t="shared" ca="1" si="4"/>
        <v>19</v>
      </c>
      <c r="AB15" s="3">
        <f t="shared" ca="1" si="5"/>
        <v>4270</v>
      </c>
      <c r="AC15" s="3">
        <f t="shared" ca="1" si="6"/>
        <v>4867</v>
      </c>
      <c r="AD15" s="3">
        <f t="shared" ca="1" si="7"/>
        <v>10025</v>
      </c>
      <c r="AE15" s="3">
        <f t="shared" ca="1" si="8"/>
        <v>3971</v>
      </c>
      <c r="AF15" s="3">
        <f t="shared" ca="1" si="9"/>
        <v>4</v>
      </c>
      <c r="AG15" s="3">
        <f t="shared" ca="1" si="10"/>
        <v>30</v>
      </c>
      <c r="AH15" s="3">
        <f t="shared" ca="1" si="11"/>
        <v>223</v>
      </c>
      <c r="AI15" s="3">
        <f t="shared" ca="1" si="12"/>
        <v>0.44</v>
      </c>
      <c r="AJ15" s="3">
        <f t="shared" ca="1" si="13"/>
        <v>35</v>
      </c>
      <c r="AK15" s="3">
        <f t="shared" ca="1" si="14"/>
        <v>0.75</v>
      </c>
      <c r="AL15" s="3">
        <f t="shared" ca="1" si="15"/>
        <v>4505</v>
      </c>
      <c r="AM15" s="3">
        <f t="shared" ca="1" si="16"/>
        <v>4494</v>
      </c>
      <c r="AN15" s="7">
        <f t="shared" ca="1" si="17"/>
        <v>2.44173140954495E-3</v>
      </c>
      <c r="AO15" s="3">
        <f t="shared" ca="1" si="18"/>
        <v>11</v>
      </c>
      <c r="AP15" t="s">
        <v>155</v>
      </c>
      <c r="AQ15" s="3">
        <f t="shared" ca="1" si="19"/>
        <v>8061</v>
      </c>
      <c r="AR15" s="3" t="s">
        <v>879</v>
      </c>
      <c r="AS15" s="3" t="s">
        <v>882</v>
      </c>
      <c r="AT15" s="3">
        <f t="shared" ca="1" si="20"/>
        <v>33</v>
      </c>
      <c r="AU15" s="3" t="s">
        <v>892</v>
      </c>
    </row>
    <row r="16" spans="1:48" x14ac:dyDescent="0.25">
      <c r="A16" s="1" t="s">
        <v>60</v>
      </c>
      <c r="B16" s="1" t="s">
        <v>8</v>
      </c>
      <c r="C16" s="1" t="s">
        <v>61</v>
      </c>
      <c r="D16" s="4">
        <v>15</v>
      </c>
      <c r="E16" s="1" t="s">
        <v>803</v>
      </c>
      <c r="F16" s="1" t="s">
        <v>63</v>
      </c>
      <c r="G16" s="1" t="s">
        <v>861</v>
      </c>
      <c r="H16" s="8">
        <v>4000</v>
      </c>
      <c r="I16" s="2">
        <v>2120</v>
      </c>
      <c r="J16" s="5">
        <v>1060</v>
      </c>
      <c r="K16" s="5">
        <v>614</v>
      </c>
      <c r="L16" s="5">
        <v>206</v>
      </c>
      <c r="M16" s="5">
        <v>424</v>
      </c>
      <c r="N16" s="5">
        <v>1696</v>
      </c>
      <c r="O16" s="6">
        <v>0.11</v>
      </c>
      <c r="P16" s="3">
        <v>0.3</v>
      </c>
      <c r="Q16" s="7">
        <v>0.48</v>
      </c>
      <c r="R16" s="3">
        <v>52</v>
      </c>
      <c r="S16" s="12" t="s">
        <v>118</v>
      </c>
      <c r="T16" s="14" t="s">
        <v>126</v>
      </c>
      <c r="U16" s="3">
        <f t="shared" ca="1" si="0"/>
        <v>2</v>
      </c>
      <c r="V16" s="3" t="str">
        <f t="shared" ca="1" si="1"/>
        <v>11-20</v>
      </c>
      <c r="W16" s="5">
        <f t="shared" ca="1" si="2"/>
        <v>986786</v>
      </c>
      <c r="X16" s="15">
        <f t="shared" ca="1" si="3"/>
        <v>1640</v>
      </c>
      <c r="Y16" s="16">
        <f>I16/backup!$A$1</f>
        <v>4.2662802865652417E-2</v>
      </c>
      <c r="Z16" s="16">
        <f t="shared" si="21"/>
        <v>5.1499999999999997E-2</v>
      </c>
      <c r="AA16" s="3">
        <f t="shared" ca="1" si="4"/>
        <v>42</v>
      </c>
      <c r="AB16" s="3">
        <f t="shared" ca="1" si="5"/>
        <v>744</v>
      </c>
      <c r="AC16" s="3">
        <f t="shared" ca="1" si="6"/>
        <v>1300</v>
      </c>
      <c r="AD16" s="3">
        <f t="shared" ca="1" si="7"/>
        <v>13922</v>
      </c>
      <c r="AE16" s="3">
        <f t="shared" ca="1" si="8"/>
        <v>3204</v>
      </c>
      <c r="AF16" s="3">
        <f t="shared" ca="1" si="9"/>
        <v>2</v>
      </c>
      <c r="AG16" s="3">
        <f t="shared" ca="1" si="10"/>
        <v>21</v>
      </c>
      <c r="AH16" s="3">
        <f t="shared" ca="1" si="11"/>
        <v>258</v>
      </c>
      <c r="AI16" s="3">
        <f t="shared" ca="1" si="12"/>
        <v>0.57999999999999996</v>
      </c>
      <c r="AJ16" s="3">
        <f t="shared" ca="1" si="13"/>
        <v>30</v>
      </c>
      <c r="AK16" s="3">
        <f t="shared" ca="1" si="14"/>
        <v>0.86</v>
      </c>
      <c r="AL16" s="3">
        <f t="shared" ca="1" si="15"/>
        <v>4302</v>
      </c>
      <c r="AM16" s="3">
        <f t="shared" ca="1" si="16"/>
        <v>1501</v>
      </c>
      <c r="AN16" s="7">
        <f t="shared" ca="1" si="17"/>
        <v>0.65109251510925148</v>
      </c>
      <c r="AO16" s="3">
        <f t="shared" ca="1" si="18"/>
        <v>2801</v>
      </c>
      <c r="AP16" t="s">
        <v>149</v>
      </c>
      <c r="AQ16" s="3">
        <f t="shared" ca="1" si="19"/>
        <v>8749</v>
      </c>
      <c r="AR16" s="3" t="s">
        <v>878</v>
      </c>
      <c r="AS16" s="3" t="s">
        <v>880</v>
      </c>
      <c r="AT16" s="3">
        <f t="shared" ca="1" si="20"/>
        <v>91</v>
      </c>
      <c r="AU16" s="3" t="s">
        <v>889</v>
      </c>
    </row>
    <row r="17" spans="1:47" x14ac:dyDescent="0.25">
      <c r="A17" s="1" t="s">
        <v>65</v>
      </c>
      <c r="B17" s="1" t="s">
        <v>8</v>
      </c>
      <c r="C17" s="1" t="s">
        <v>66</v>
      </c>
      <c r="D17" s="4">
        <v>16</v>
      </c>
      <c r="E17" s="1" t="s">
        <v>873</v>
      </c>
      <c r="F17" s="1" t="s">
        <v>63</v>
      </c>
      <c r="G17" s="1" t="s">
        <v>861</v>
      </c>
      <c r="H17" s="8">
        <v>180</v>
      </c>
      <c r="I17" s="2">
        <v>81</v>
      </c>
      <c r="J17" s="5">
        <v>30</v>
      </c>
      <c r="K17" s="5">
        <v>15</v>
      </c>
      <c r="L17" s="5">
        <v>54</v>
      </c>
      <c r="M17" s="5">
        <v>9</v>
      </c>
      <c r="N17" s="5">
        <v>72</v>
      </c>
      <c r="O17" s="6">
        <v>0.18</v>
      </c>
      <c r="P17" s="3">
        <v>0.33</v>
      </c>
      <c r="Q17" s="7">
        <v>0.17</v>
      </c>
      <c r="R17" s="3">
        <v>56</v>
      </c>
      <c r="S17" s="12" t="s">
        <v>114</v>
      </c>
      <c r="T17" s="14" t="s">
        <v>126</v>
      </c>
      <c r="U17" s="3">
        <f t="shared" ca="1" si="0"/>
        <v>5</v>
      </c>
      <c r="V17" s="3" t="str">
        <f t="shared" ca="1" si="1"/>
        <v>41-50</v>
      </c>
      <c r="W17" s="5">
        <f t="shared" ca="1" si="2"/>
        <v>930559</v>
      </c>
      <c r="X17" s="15">
        <f t="shared" ca="1" si="3"/>
        <v>59.4</v>
      </c>
      <c r="Y17" s="16">
        <f>I17/backup!$A$1</f>
        <v>1.6300410528857763E-3</v>
      </c>
      <c r="Z17" s="16">
        <f t="shared" si="21"/>
        <v>0.3</v>
      </c>
      <c r="AA17" s="3">
        <f t="shared" ca="1" si="4"/>
        <v>49</v>
      </c>
      <c r="AB17" s="3">
        <f t="shared" ca="1" si="5"/>
        <v>4286</v>
      </c>
      <c r="AC17" s="3">
        <f t="shared" ca="1" si="6"/>
        <v>4470</v>
      </c>
      <c r="AD17" s="3">
        <f t="shared" ca="1" si="7"/>
        <v>19605</v>
      </c>
      <c r="AE17" s="3">
        <f t="shared" ca="1" si="8"/>
        <v>2991</v>
      </c>
      <c r="AF17" s="3">
        <f t="shared" ca="1" si="9"/>
        <v>2</v>
      </c>
      <c r="AG17" s="3">
        <f t="shared" ca="1" si="10"/>
        <v>12</v>
      </c>
      <c r="AH17" s="3">
        <f t="shared" ca="1" si="11"/>
        <v>302</v>
      </c>
      <c r="AI17" s="3">
        <f t="shared" ca="1" si="12"/>
        <v>0.4</v>
      </c>
      <c r="AJ17" s="3">
        <f t="shared" ca="1" si="13"/>
        <v>36</v>
      </c>
      <c r="AK17" s="3">
        <f t="shared" ca="1" si="14"/>
        <v>0.43</v>
      </c>
      <c r="AL17" s="3">
        <f t="shared" ca="1" si="15"/>
        <v>4030</v>
      </c>
      <c r="AM17" s="3">
        <f t="shared" ca="1" si="16"/>
        <v>3868</v>
      </c>
      <c r="AN17" s="7">
        <f t="shared" ca="1" si="17"/>
        <v>4.0198511166253101E-2</v>
      </c>
      <c r="AO17" s="3">
        <f t="shared" ca="1" si="18"/>
        <v>162</v>
      </c>
      <c r="AP17" t="s">
        <v>150</v>
      </c>
      <c r="AQ17" s="3">
        <f t="shared" ca="1" si="19"/>
        <v>944</v>
      </c>
      <c r="AR17" s="3" t="s">
        <v>879</v>
      </c>
      <c r="AS17" s="3" t="s">
        <v>882</v>
      </c>
      <c r="AT17" s="3">
        <f t="shared" ca="1" si="20"/>
        <v>98</v>
      </c>
      <c r="AU17" s="3" t="s">
        <v>888</v>
      </c>
    </row>
    <row r="18" spans="1:47" x14ac:dyDescent="0.25">
      <c r="A18" s="1" t="s">
        <v>68</v>
      </c>
      <c r="B18" s="1" t="s">
        <v>8</v>
      </c>
      <c r="C18" s="1" t="s">
        <v>69</v>
      </c>
      <c r="D18" s="4">
        <v>17</v>
      </c>
      <c r="E18" s="1" t="s">
        <v>874</v>
      </c>
      <c r="F18" s="1" t="s">
        <v>63</v>
      </c>
      <c r="G18" s="1" t="s">
        <v>861</v>
      </c>
      <c r="H18" s="8">
        <v>1700</v>
      </c>
      <c r="I18" s="2">
        <v>884</v>
      </c>
      <c r="J18" s="5">
        <v>398</v>
      </c>
      <c r="K18" s="5">
        <v>23</v>
      </c>
      <c r="L18" s="5">
        <v>395</v>
      </c>
      <c r="M18" s="5">
        <v>88</v>
      </c>
      <c r="N18" s="5">
        <v>796</v>
      </c>
      <c r="O18" s="6">
        <v>0.14000000000000001</v>
      </c>
      <c r="P18" s="3">
        <v>0.39</v>
      </c>
      <c r="Q18" s="7">
        <v>0.23</v>
      </c>
      <c r="R18" s="3">
        <v>55</v>
      </c>
      <c r="S18" s="12" t="s">
        <v>115</v>
      </c>
      <c r="T18" s="14" t="s">
        <v>126</v>
      </c>
      <c r="U18" s="3">
        <f t="shared" ca="1" si="0"/>
        <v>2</v>
      </c>
      <c r="V18" s="3" t="str">
        <f t="shared" ca="1" si="1"/>
        <v>11-20</v>
      </c>
      <c r="W18" s="5">
        <f t="shared" ca="1" si="2"/>
        <v>936801</v>
      </c>
      <c r="X18" s="15">
        <f t="shared" ca="1" si="3"/>
        <v>748</v>
      </c>
      <c r="Y18" s="16">
        <f>I18/backup!$A$1</f>
        <v>1.7789583836432424E-2</v>
      </c>
      <c r="Z18" s="16">
        <f t="shared" si="21"/>
        <v>0.2323529411764706</v>
      </c>
      <c r="AA18" s="3">
        <f t="shared" ca="1" si="4"/>
        <v>40</v>
      </c>
      <c r="AB18" s="3">
        <f t="shared" ca="1" si="5"/>
        <v>2834</v>
      </c>
      <c r="AC18" s="3">
        <f t="shared" ca="1" si="6"/>
        <v>2050</v>
      </c>
      <c r="AD18" s="3">
        <f t="shared" ca="1" si="7"/>
        <v>26908</v>
      </c>
      <c r="AE18" s="3">
        <f t="shared" ca="1" si="8"/>
        <v>3931</v>
      </c>
      <c r="AF18" s="3">
        <f t="shared" ca="1" si="9"/>
        <v>1</v>
      </c>
      <c r="AG18" s="3">
        <f t="shared" ca="1" si="10"/>
        <v>27</v>
      </c>
      <c r="AH18" s="3">
        <f t="shared" ca="1" si="11"/>
        <v>109</v>
      </c>
      <c r="AI18" s="3">
        <f t="shared" ca="1" si="12"/>
        <v>0.41</v>
      </c>
      <c r="AJ18" s="3">
        <f t="shared" ca="1" si="13"/>
        <v>11</v>
      </c>
      <c r="AK18" s="3">
        <f t="shared" ca="1" si="14"/>
        <v>0.18</v>
      </c>
      <c r="AL18" s="3">
        <f t="shared" ca="1" si="15"/>
        <v>4411</v>
      </c>
      <c r="AM18" s="3">
        <f t="shared" ca="1" si="16"/>
        <v>1248</v>
      </c>
      <c r="AN18" s="7">
        <f t="shared" ca="1" si="17"/>
        <v>0.71707095896622086</v>
      </c>
      <c r="AO18" s="3">
        <f t="shared" ca="1" si="18"/>
        <v>3163</v>
      </c>
      <c r="AP18" t="s">
        <v>151</v>
      </c>
      <c r="AQ18" s="3">
        <f t="shared" ca="1" si="19"/>
        <v>3415</v>
      </c>
      <c r="AR18" s="3" t="s">
        <v>878</v>
      </c>
      <c r="AS18" s="3" t="s">
        <v>880</v>
      </c>
      <c r="AT18" s="3">
        <f t="shared" ca="1" si="20"/>
        <v>78</v>
      </c>
      <c r="AU18" s="3" t="s">
        <v>890</v>
      </c>
    </row>
    <row r="19" spans="1:47" x14ac:dyDescent="0.25">
      <c r="A19" s="1" t="s">
        <v>71</v>
      </c>
      <c r="B19" s="1" t="s">
        <v>8</v>
      </c>
      <c r="C19" s="1" t="s">
        <v>72</v>
      </c>
      <c r="D19" s="4">
        <v>18</v>
      </c>
      <c r="E19" s="1" t="s">
        <v>855</v>
      </c>
      <c r="F19" s="1" t="s">
        <v>74</v>
      </c>
      <c r="G19" s="1" t="s">
        <v>870</v>
      </c>
      <c r="H19" s="8">
        <v>1800</v>
      </c>
      <c r="I19" s="2">
        <v>756</v>
      </c>
      <c r="J19" s="5">
        <v>300</v>
      </c>
      <c r="K19" s="5">
        <v>150</v>
      </c>
      <c r="L19" s="5">
        <v>594</v>
      </c>
      <c r="M19" s="5">
        <v>106</v>
      </c>
      <c r="N19" s="5">
        <v>650</v>
      </c>
      <c r="O19" s="6">
        <v>0.18</v>
      </c>
      <c r="P19" s="3">
        <v>0.33</v>
      </c>
      <c r="Q19" s="7">
        <v>0.41</v>
      </c>
      <c r="R19" s="3">
        <v>59</v>
      </c>
      <c r="S19" s="12" t="s">
        <v>886</v>
      </c>
      <c r="T19" s="14" t="s">
        <v>126</v>
      </c>
      <c r="U19" s="3">
        <f t="shared" ca="1" si="0"/>
        <v>2</v>
      </c>
      <c r="V19" s="3" t="str">
        <f t="shared" ca="1" si="1"/>
        <v>11-20</v>
      </c>
      <c r="W19" s="5">
        <f t="shared" ca="1" si="2"/>
        <v>967515</v>
      </c>
      <c r="X19" s="15">
        <f t="shared" ca="1" si="3"/>
        <v>864</v>
      </c>
      <c r="Y19" s="16">
        <f>I19/backup!$A$1</f>
        <v>1.5213716493600579E-2</v>
      </c>
      <c r="Z19" s="16">
        <f t="shared" si="21"/>
        <v>0.33</v>
      </c>
      <c r="AA19" s="3">
        <f t="shared" ca="1" si="4"/>
        <v>37</v>
      </c>
      <c r="AB19" s="3">
        <f t="shared" ca="1" si="5"/>
        <v>3490</v>
      </c>
      <c r="AC19" s="3">
        <f t="shared" ca="1" si="6"/>
        <v>3685</v>
      </c>
      <c r="AD19" s="3">
        <f t="shared" ca="1" si="7"/>
        <v>18267</v>
      </c>
      <c r="AE19" s="3">
        <f t="shared" ca="1" si="8"/>
        <v>1935</v>
      </c>
      <c r="AF19" s="3">
        <f t="shared" ca="1" si="9"/>
        <v>3</v>
      </c>
      <c r="AG19" s="3">
        <f t="shared" ca="1" si="10"/>
        <v>48</v>
      </c>
      <c r="AH19" s="3">
        <f t="shared" ca="1" si="11"/>
        <v>189</v>
      </c>
      <c r="AI19" s="3">
        <f t="shared" ca="1" si="12"/>
        <v>0.55000000000000004</v>
      </c>
      <c r="AJ19" s="3">
        <f t="shared" ca="1" si="13"/>
        <v>30</v>
      </c>
      <c r="AK19" s="3">
        <f t="shared" ca="1" si="14"/>
        <v>0.41</v>
      </c>
      <c r="AL19" s="3">
        <f t="shared" ca="1" si="15"/>
        <v>4732</v>
      </c>
      <c r="AM19" s="3">
        <f t="shared" ca="1" si="16"/>
        <v>4725</v>
      </c>
      <c r="AN19" s="7">
        <f t="shared" ca="1" si="17"/>
        <v>1.4792899408284023E-3</v>
      </c>
      <c r="AO19" s="3">
        <f t="shared" ca="1" si="18"/>
        <v>7</v>
      </c>
      <c r="AP19" t="s">
        <v>152</v>
      </c>
      <c r="AQ19" s="3">
        <f t="shared" ca="1" si="19"/>
        <v>1752</v>
      </c>
      <c r="AR19" s="3" t="s">
        <v>879</v>
      </c>
      <c r="AS19" s="3" t="s">
        <v>883</v>
      </c>
      <c r="AT19" s="3">
        <f t="shared" ca="1" si="20"/>
        <v>46</v>
      </c>
      <c r="AU19" s="3" t="s">
        <v>891</v>
      </c>
    </row>
    <row r="20" spans="1:47" x14ac:dyDescent="0.25">
      <c r="A20" s="1" t="s">
        <v>76</v>
      </c>
      <c r="B20" s="1" t="s">
        <v>8</v>
      </c>
      <c r="C20" s="1" t="s">
        <v>77</v>
      </c>
      <c r="D20" s="4">
        <v>19</v>
      </c>
      <c r="E20" s="1" t="s">
        <v>842</v>
      </c>
      <c r="F20" s="1" t="s">
        <v>79</v>
      </c>
      <c r="G20" s="1" t="s">
        <v>905</v>
      </c>
      <c r="H20" s="8">
        <v>9000</v>
      </c>
      <c r="I20" s="2">
        <v>4590</v>
      </c>
      <c r="J20" s="5">
        <v>2000</v>
      </c>
      <c r="K20" s="5">
        <v>950</v>
      </c>
      <c r="L20" s="5">
        <v>1460</v>
      </c>
      <c r="M20" s="5">
        <v>872</v>
      </c>
      <c r="N20" s="5">
        <v>3718</v>
      </c>
      <c r="O20" s="6">
        <v>0.19</v>
      </c>
      <c r="P20" s="3">
        <v>0.34</v>
      </c>
      <c r="Q20" s="7">
        <v>0.34</v>
      </c>
      <c r="R20" s="3">
        <v>59</v>
      </c>
      <c r="S20" s="13" t="s">
        <v>117</v>
      </c>
      <c r="T20" s="14" t="s">
        <v>125</v>
      </c>
      <c r="U20" s="3">
        <f t="shared" ca="1" si="0"/>
        <v>5</v>
      </c>
      <c r="V20" s="3" t="str">
        <f t="shared" ca="1" si="1"/>
        <v>41-50</v>
      </c>
      <c r="W20" s="5">
        <f t="shared" ca="1" si="2"/>
        <v>964274</v>
      </c>
      <c r="X20" s="15">
        <f t="shared" ca="1" si="3"/>
        <v>1350</v>
      </c>
      <c r="Y20" s="16">
        <f>I20/backup!$A$1</f>
        <v>9.236899299686066E-2</v>
      </c>
      <c r="Z20" s="16">
        <f t="shared" si="21"/>
        <v>0.16222222222222221</v>
      </c>
      <c r="AA20" s="3">
        <f t="shared" ca="1" si="4"/>
        <v>43</v>
      </c>
      <c r="AB20" s="3">
        <f t="shared" ca="1" si="5"/>
        <v>3250</v>
      </c>
      <c r="AC20" s="3">
        <f t="shared" ca="1" si="6"/>
        <v>2685</v>
      </c>
      <c r="AD20" s="3">
        <f t="shared" ca="1" si="7"/>
        <v>20497</v>
      </c>
      <c r="AE20" s="3">
        <f t="shared" ca="1" si="8"/>
        <v>1512</v>
      </c>
      <c r="AF20" s="3">
        <f t="shared" ca="1" si="9"/>
        <v>3</v>
      </c>
      <c r="AG20" s="3">
        <f t="shared" ca="1" si="10"/>
        <v>43</v>
      </c>
      <c r="AH20" s="3">
        <f t="shared" ca="1" si="11"/>
        <v>178</v>
      </c>
      <c r="AI20" s="3">
        <f t="shared" ca="1" si="12"/>
        <v>0.5</v>
      </c>
      <c r="AJ20" s="3">
        <f t="shared" ca="1" si="13"/>
        <v>47</v>
      </c>
      <c r="AK20" s="3">
        <f t="shared" ca="1" si="14"/>
        <v>0.7</v>
      </c>
      <c r="AL20" s="3">
        <f t="shared" ca="1" si="15"/>
        <v>4682</v>
      </c>
      <c r="AM20" s="3">
        <f t="shared" ca="1" si="16"/>
        <v>4547</v>
      </c>
      <c r="AN20" s="7">
        <f t="shared" ca="1" si="17"/>
        <v>2.883383169585647E-2</v>
      </c>
      <c r="AO20" s="3">
        <f t="shared" ca="1" si="18"/>
        <v>135</v>
      </c>
      <c r="AP20" t="s">
        <v>153</v>
      </c>
      <c r="AQ20" s="3">
        <f t="shared" ca="1" si="19"/>
        <v>4630</v>
      </c>
      <c r="AR20" s="3" t="s">
        <v>878</v>
      </c>
      <c r="AS20" s="3" t="s">
        <v>880</v>
      </c>
      <c r="AT20" s="3">
        <f t="shared" ca="1" si="20"/>
        <v>40</v>
      </c>
      <c r="AU20" s="3" t="s">
        <v>892</v>
      </c>
    </row>
    <row r="21" spans="1:47" x14ac:dyDescent="0.25">
      <c r="A21" s="1" t="s">
        <v>81</v>
      </c>
      <c r="B21" s="1" t="s">
        <v>8</v>
      </c>
      <c r="C21" s="1" t="s">
        <v>82</v>
      </c>
      <c r="D21" s="4">
        <v>20</v>
      </c>
      <c r="E21" s="1" t="s">
        <v>843</v>
      </c>
      <c r="F21" s="1" t="s">
        <v>79</v>
      </c>
      <c r="G21" s="1" t="s">
        <v>905</v>
      </c>
      <c r="H21" s="8">
        <v>2000</v>
      </c>
      <c r="I21" s="2">
        <v>880</v>
      </c>
      <c r="J21" s="5">
        <v>405</v>
      </c>
      <c r="K21" s="5">
        <v>222</v>
      </c>
      <c r="L21" s="5">
        <v>493</v>
      </c>
      <c r="M21" s="5">
        <v>141</v>
      </c>
      <c r="N21" s="5">
        <v>739</v>
      </c>
      <c r="O21" s="6">
        <v>0.15</v>
      </c>
      <c r="P21" s="3">
        <v>0.35</v>
      </c>
      <c r="Q21" s="7">
        <v>0.16</v>
      </c>
      <c r="R21" s="3">
        <v>56</v>
      </c>
      <c r="S21" s="12" t="s">
        <v>118</v>
      </c>
      <c r="T21" s="14" t="s">
        <v>125</v>
      </c>
      <c r="U21" s="3">
        <f t="shared" ca="1" si="0"/>
        <v>2</v>
      </c>
      <c r="V21" s="3" t="str">
        <f t="shared" ca="1" si="1"/>
        <v>11-20</v>
      </c>
      <c r="W21" s="5">
        <f t="shared" ca="1" si="2"/>
        <v>861902</v>
      </c>
      <c r="X21" s="15">
        <f t="shared" ca="1" si="3"/>
        <v>300</v>
      </c>
      <c r="Y21" s="16">
        <f>I21/backup!$A$1</f>
        <v>1.7709087981968928E-2</v>
      </c>
      <c r="Z21" s="16">
        <f t="shared" si="21"/>
        <v>0.2465</v>
      </c>
      <c r="AA21" s="3">
        <f t="shared" ca="1" si="4"/>
        <v>29</v>
      </c>
      <c r="AB21" s="3">
        <f t="shared" ca="1" si="5"/>
        <v>2225</v>
      </c>
      <c r="AC21" s="3">
        <f t="shared" ca="1" si="6"/>
        <v>3160</v>
      </c>
      <c r="AD21" s="3">
        <f t="shared" ca="1" si="7"/>
        <v>26475</v>
      </c>
      <c r="AE21" s="3">
        <f t="shared" ca="1" si="8"/>
        <v>2992</v>
      </c>
      <c r="AF21" s="3">
        <f t="shared" ca="1" si="9"/>
        <v>1</v>
      </c>
      <c r="AG21" s="3">
        <f t="shared" ca="1" si="10"/>
        <v>38</v>
      </c>
      <c r="AH21" s="3">
        <f t="shared" ca="1" si="11"/>
        <v>136</v>
      </c>
      <c r="AI21" s="3">
        <f t="shared" ca="1" si="12"/>
        <v>0.66</v>
      </c>
      <c r="AJ21" s="3">
        <f t="shared" ca="1" si="13"/>
        <v>35</v>
      </c>
      <c r="AK21" s="3">
        <f t="shared" ca="1" si="14"/>
        <v>0.78</v>
      </c>
      <c r="AL21" s="3">
        <f t="shared" ca="1" si="15"/>
        <v>4838</v>
      </c>
      <c r="AM21" s="3">
        <f t="shared" ca="1" si="16"/>
        <v>2609</v>
      </c>
      <c r="AN21" s="7">
        <f t="shared" ca="1" si="17"/>
        <v>0.4607275733774287</v>
      </c>
      <c r="AO21" s="3">
        <f t="shared" ca="1" si="18"/>
        <v>2229</v>
      </c>
      <c r="AP21" t="s">
        <v>154</v>
      </c>
      <c r="AQ21" s="3">
        <f t="shared" ca="1" si="19"/>
        <v>2069</v>
      </c>
      <c r="AR21" s="3" t="s">
        <v>879</v>
      </c>
      <c r="AS21" s="3" t="s">
        <v>883</v>
      </c>
      <c r="AT21" s="3">
        <f t="shared" ca="1" si="20"/>
        <v>10</v>
      </c>
      <c r="AU21" s="3" t="s">
        <v>889</v>
      </c>
    </row>
    <row r="22" spans="1:47" x14ac:dyDescent="0.25">
      <c r="A22" s="1" t="s">
        <v>84</v>
      </c>
      <c r="B22" s="1" t="s">
        <v>8</v>
      </c>
      <c r="C22" s="1" t="s">
        <v>85</v>
      </c>
      <c r="D22" s="4">
        <v>21</v>
      </c>
      <c r="E22" s="1" t="s">
        <v>856</v>
      </c>
      <c r="F22" s="1" t="s">
        <v>74</v>
      </c>
      <c r="G22" s="1" t="s">
        <v>870</v>
      </c>
      <c r="H22" s="8">
        <v>6000</v>
      </c>
      <c r="I22" s="2">
        <v>2000</v>
      </c>
      <c r="J22" s="5">
        <v>1100</v>
      </c>
      <c r="K22" s="5">
        <v>568</v>
      </c>
      <c r="L22" s="5">
        <v>2332</v>
      </c>
      <c r="M22" s="5">
        <v>280</v>
      </c>
      <c r="N22" s="5">
        <v>1720</v>
      </c>
      <c r="O22" s="6">
        <v>0.16</v>
      </c>
      <c r="P22" s="3">
        <v>0.36</v>
      </c>
      <c r="Q22" s="7">
        <v>0.24</v>
      </c>
      <c r="R22" s="3">
        <v>58</v>
      </c>
      <c r="S22" s="12" t="s">
        <v>114</v>
      </c>
      <c r="T22" s="14" t="s">
        <v>126</v>
      </c>
      <c r="U22" s="3">
        <f t="shared" ca="1" si="0"/>
        <v>2</v>
      </c>
      <c r="V22" s="3" t="str">
        <f t="shared" ca="1" si="1"/>
        <v>11-20</v>
      </c>
      <c r="W22" s="5">
        <f t="shared" ca="1" si="2"/>
        <v>861038</v>
      </c>
      <c r="X22" s="15">
        <f t="shared" ca="1" si="3"/>
        <v>2340</v>
      </c>
      <c r="Y22" s="16">
        <f>I22/backup!$A$1</f>
        <v>4.0247927231747568E-2</v>
      </c>
      <c r="Z22" s="16">
        <f t="shared" si="21"/>
        <v>0.38866666666666666</v>
      </c>
      <c r="AA22" s="3">
        <f t="shared" ca="1" si="4"/>
        <v>14</v>
      </c>
      <c r="AB22" s="3">
        <f t="shared" ca="1" si="5"/>
        <v>3183</v>
      </c>
      <c r="AC22" s="3">
        <f t="shared" ca="1" si="6"/>
        <v>3679</v>
      </c>
      <c r="AD22" s="3">
        <f t="shared" ca="1" si="7"/>
        <v>24335</v>
      </c>
      <c r="AE22" s="3">
        <f t="shared" ca="1" si="8"/>
        <v>4033</v>
      </c>
      <c r="AF22" s="3">
        <f t="shared" ca="1" si="9"/>
        <v>2</v>
      </c>
      <c r="AG22" s="3">
        <f t="shared" ca="1" si="10"/>
        <v>28</v>
      </c>
      <c r="AH22" s="3">
        <f t="shared" ca="1" si="11"/>
        <v>244</v>
      </c>
      <c r="AI22" s="3">
        <f t="shared" ca="1" si="12"/>
        <v>0.54</v>
      </c>
      <c r="AJ22" s="3">
        <f t="shared" ca="1" si="13"/>
        <v>20</v>
      </c>
      <c r="AK22" s="3">
        <f t="shared" ca="1" si="14"/>
        <v>0.93</v>
      </c>
      <c r="AL22" s="3">
        <f t="shared" ca="1" si="15"/>
        <v>4208</v>
      </c>
      <c r="AM22" s="3">
        <f t="shared" ca="1" si="16"/>
        <v>1626</v>
      </c>
      <c r="AN22" s="7">
        <f t="shared" ca="1" si="17"/>
        <v>0.61359315589353614</v>
      </c>
      <c r="AO22" s="3">
        <f t="shared" ca="1" si="18"/>
        <v>2582</v>
      </c>
      <c r="AP22" t="s">
        <v>155</v>
      </c>
      <c r="AQ22" s="3">
        <f t="shared" ca="1" si="19"/>
        <v>5884</v>
      </c>
      <c r="AR22" s="3" t="s">
        <v>878</v>
      </c>
      <c r="AS22" s="3" t="s">
        <v>880</v>
      </c>
      <c r="AT22" s="3">
        <f t="shared" ca="1" si="20"/>
        <v>83</v>
      </c>
      <c r="AU22" s="3" t="s">
        <v>888</v>
      </c>
    </row>
    <row r="23" spans="1:47" x14ac:dyDescent="0.25">
      <c r="A23" s="1" t="s">
        <v>87</v>
      </c>
      <c r="B23" s="1" t="s">
        <v>8</v>
      </c>
      <c r="C23" s="1" t="s">
        <v>88</v>
      </c>
      <c r="D23" s="4">
        <v>22</v>
      </c>
      <c r="E23" s="1" t="s">
        <v>804</v>
      </c>
      <c r="F23" s="1" t="s">
        <v>90</v>
      </c>
      <c r="G23" s="1" t="s">
        <v>862</v>
      </c>
      <c r="H23" s="8">
        <v>4000</v>
      </c>
      <c r="I23" s="2">
        <v>2000</v>
      </c>
      <c r="J23" s="5">
        <v>1120</v>
      </c>
      <c r="K23" s="5">
        <v>571</v>
      </c>
      <c r="L23" s="5">
        <v>309</v>
      </c>
      <c r="M23" s="5">
        <v>360</v>
      </c>
      <c r="N23" s="5">
        <v>1640</v>
      </c>
      <c r="O23" s="6">
        <v>0.13</v>
      </c>
      <c r="P23" s="3">
        <v>0.16</v>
      </c>
      <c r="Q23" s="7">
        <v>0.53</v>
      </c>
      <c r="R23" s="3">
        <v>54</v>
      </c>
      <c r="S23" s="12" t="s">
        <v>115</v>
      </c>
      <c r="T23" s="14" t="s">
        <v>126</v>
      </c>
      <c r="U23" s="3">
        <f t="shared" ca="1" si="0"/>
        <v>3</v>
      </c>
      <c r="V23" s="3" t="str">
        <f t="shared" ca="1" si="1"/>
        <v>21-30</v>
      </c>
      <c r="W23" s="5">
        <f t="shared" ca="1" si="2"/>
        <v>922691</v>
      </c>
      <c r="X23" s="15">
        <f t="shared" ca="1" si="3"/>
        <v>400</v>
      </c>
      <c r="Y23" s="16">
        <f>I23/backup!$A$1</f>
        <v>4.0247927231747568E-2</v>
      </c>
      <c r="Z23" s="16">
        <f t="shared" si="21"/>
        <v>7.7249999999999999E-2</v>
      </c>
      <c r="AA23" s="3">
        <f t="shared" ca="1" si="4"/>
        <v>39</v>
      </c>
      <c r="AB23" s="3">
        <f t="shared" ca="1" si="5"/>
        <v>4548</v>
      </c>
      <c r="AC23" s="3">
        <f t="shared" ca="1" si="6"/>
        <v>3697</v>
      </c>
      <c r="AD23" s="3">
        <f t="shared" ca="1" si="7"/>
        <v>43772</v>
      </c>
      <c r="AE23" s="3">
        <f t="shared" ca="1" si="8"/>
        <v>4203</v>
      </c>
      <c r="AF23" s="3">
        <f t="shared" ca="1" si="9"/>
        <v>5</v>
      </c>
      <c r="AG23" s="3">
        <f t="shared" ca="1" si="10"/>
        <v>45</v>
      </c>
      <c r="AH23" s="3">
        <f t="shared" ca="1" si="11"/>
        <v>100</v>
      </c>
      <c r="AI23" s="3">
        <f t="shared" ca="1" si="12"/>
        <v>0.56000000000000005</v>
      </c>
      <c r="AJ23" s="3">
        <f t="shared" ca="1" si="13"/>
        <v>44</v>
      </c>
      <c r="AK23" s="3">
        <f t="shared" ca="1" si="14"/>
        <v>0.94</v>
      </c>
      <c r="AL23" s="3">
        <f t="shared" ca="1" si="15"/>
        <v>4009</v>
      </c>
      <c r="AM23" s="3">
        <f t="shared" ca="1" si="16"/>
        <v>4663</v>
      </c>
      <c r="AN23" s="7">
        <f t="shared" ca="1" si="17"/>
        <v>-0.16313295086056373</v>
      </c>
      <c r="AO23" s="3">
        <f t="shared" ca="1" si="18"/>
        <v>-654</v>
      </c>
      <c r="AP23" t="s">
        <v>149</v>
      </c>
      <c r="AQ23" s="3">
        <f t="shared" ca="1" si="19"/>
        <v>2786</v>
      </c>
      <c r="AR23" s="3" t="s">
        <v>879</v>
      </c>
      <c r="AS23" s="3" t="s">
        <v>883</v>
      </c>
      <c r="AT23" s="3">
        <f t="shared" ca="1" si="20"/>
        <v>90</v>
      </c>
      <c r="AU23" s="3" t="s">
        <v>890</v>
      </c>
    </row>
    <row r="24" spans="1:47" x14ac:dyDescent="0.25">
      <c r="A24" s="1" t="s">
        <v>92</v>
      </c>
      <c r="B24" s="1" t="s">
        <v>8</v>
      </c>
      <c r="C24" s="1" t="s">
        <v>93</v>
      </c>
      <c r="D24" s="4">
        <v>23</v>
      </c>
      <c r="E24" s="1" t="s">
        <v>811</v>
      </c>
      <c r="F24" s="1" t="s">
        <v>90</v>
      </c>
      <c r="G24" s="1" t="s">
        <v>862</v>
      </c>
      <c r="H24" s="8">
        <v>500</v>
      </c>
      <c r="I24" s="2">
        <v>295</v>
      </c>
      <c r="J24" s="5">
        <v>100</v>
      </c>
      <c r="K24" s="5">
        <v>70</v>
      </c>
      <c r="L24" s="5">
        <v>35</v>
      </c>
      <c r="M24" s="5">
        <v>32</v>
      </c>
      <c r="N24" s="5">
        <v>263</v>
      </c>
      <c r="O24" s="6">
        <v>0.2</v>
      </c>
      <c r="P24" s="3">
        <v>0.15</v>
      </c>
      <c r="Q24" s="7">
        <v>0.24</v>
      </c>
      <c r="R24" s="3">
        <v>58</v>
      </c>
      <c r="S24" s="12" t="s">
        <v>886</v>
      </c>
      <c r="T24" s="14" t="s">
        <v>125</v>
      </c>
      <c r="U24" s="3">
        <f t="shared" ca="1" si="0"/>
        <v>4</v>
      </c>
      <c r="V24" s="3" t="str">
        <f t="shared" ca="1" si="1"/>
        <v>31-40</v>
      </c>
      <c r="W24" s="5">
        <f t="shared" ca="1" si="2"/>
        <v>884150</v>
      </c>
      <c r="X24" s="15">
        <f t="shared" ca="1" si="3"/>
        <v>85</v>
      </c>
      <c r="Y24" s="16">
        <f>I24/backup!$A$1</f>
        <v>5.9365692666827662E-3</v>
      </c>
      <c r="Z24" s="16">
        <f t="shared" si="21"/>
        <v>7.0000000000000007E-2</v>
      </c>
      <c r="AA24" s="3">
        <f t="shared" ca="1" si="4"/>
        <v>12</v>
      </c>
      <c r="AB24" s="3">
        <f t="shared" ca="1" si="5"/>
        <v>2964</v>
      </c>
      <c r="AC24" s="3">
        <f t="shared" ca="1" si="6"/>
        <v>3509</v>
      </c>
      <c r="AD24" s="3">
        <f t="shared" ca="1" si="7"/>
        <v>43194</v>
      </c>
      <c r="AE24" s="3">
        <f t="shared" ca="1" si="8"/>
        <v>4721</v>
      </c>
      <c r="AF24" s="3">
        <f t="shared" ca="1" si="9"/>
        <v>2</v>
      </c>
      <c r="AG24" s="3">
        <f t="shared" ca="1" si="10"/>
        <v>36</v>
      </c>
      <c r="AH24" s="3">
        <f t="shared" ca="1" si="11"/>
        <v>328</v>
      </c>
      <c r="AI24" s="3">
        <f t="shared" ca="1" si="12"/>
        <v>0.47</v>
      </c>
      <c r="AJ24" s="3">
        <f t="shared" ca="1" si="13"/>
        <v>30</v>
      </c>
      <c r="AK24" s="3">
        <f t="shared" ca="1" si="14"/>
        <v>0.8</v>
      </c>
      <c r="AL24" s="3">
        <f t="shared" ca="1" si="15"/>
        <v>4995</v>
      </c>
      <c r="AM24" s="3">
        <f t="shared" ca="1" si="16"/>
        <v>2432</v>
      </c>
      <c r="AN24" s="7">
        <f t="shared" ca="1" si="17"/>
        <v>0.51311311311311314</v>
      </c>
      <c r="AO24" s="3">
        <f t="shared" ca="1" si="18"/>
        <v>2563</v>
      </c>
      <c r="AP24" t="s">
        <v>150</v>
      </c>
      <c r="AQ24" s="3">
        <f t="shared" ca="1" si="19"/>
        <v>5104</v>
      </c>
      <c r="AR24" s="3" t="s">
        <v>878</v>
      </c>
      <c r="AS24" s="3" t="s">
        <v>880</v>
      </c>
      <c r="AT24" s="3">
        <f t="shared" ca="1" si="20"/>
        <v>30</v>
      </c>
      <c r="AU24" s="3" t="s">
        <v>891</v>
      </c>
    </row>
    <row r="25" spans="1:47" x14ac:dyDescent="0.25">
      <c r="A25" s="1" t="s">
        <v>95</v>
      </c>
      <c r="B25" s="1" t="s">
        <v>8</v>
      </c>
      <c r="C25" s="1" t="s">
        <v>96</v>
      </c>
      <c r="D25" s="4">
        <v>24</v>
      </c>
      <c r="E25" s="1" t="s">
        <v>812</v>
      </c>
      <c r="F25" s="1" t="s">
        <v>90</v>
      </c>
      <c r="G25" s="1" t="s">
        <v>862</v>
      </c>
      <c r="H25" s="8">
        <v>8400</v>
      </c>
      <c r="I25" s="2">
        <v>4000</v>
      </c>
      <c r="J25" s="5">
        <v>2100</v>
      </c>
      <c r="K25" s="5">
        <v>1232</v>
      </c>
      <c r="L25" s="5">
        <v>1068</v>
      </c>
      <c r="M25" s="5">
        <v>440</v>
      </c>
      <c r="N25" s="5">
        <v>3560</v>
      </c>
      <c r="O25" s="6">
        <v>0.11</v>
      </c>
      <c r="P25" s="3">
        <v>0.4</v>
      </c>
      <c r="Q25" s="7">
        <v>0.52</v>
      </c>
      <c r="R25" s="3">
        <v>58</v>
      </c>
      <c r="S25" s="13" t="s">
        <v>117</v>
      </c>
      <c r="T25" s="14" t="s">
        <v>125</v>
      </c>
      <c r="U25" s="3">
        <f t="shared" ca="1" si="0"/>
        <v>8</v>
      </c>
      <c r="V25" s="3" t="str">
        <f t="shared" ca="1" si="1"/>
        <v>71-80</v>
      </c>
      <c r="W25" s="5">
        <f t="shared" ca="1" si="2"/>
        <v>972839</v>
      </c>
      <c r="X25" s="15">
        <f t="shared" ca="1" si="3"/>
        <v>4116</v>
      </c>
      <c r="Y25" s="16">
        <f>I25/backup!$A$1</f>
        <v>8.0495854463495137E-2</v>
      </c>
      <c r="Z25" s="16">
        <f t="shared" si="21"/>
        <v>0.12714285714285714</v>
      </c>
      <c r="AA25" s="3">
        <f t="shared" ca="1" si="4"/>
        <v>46</v>
      </c>
      <c r="AB25" s="3">
        <f t="shared" ca="1" si="5"/>
        <v>3626</v>
      </c>
      <c r="AC25" s="3">
        <f t="shared" ca="1" si="6"/>
        <v>2815</v>
      </c>
      <c r="AD25" s="3">
        <f t="shared" ca="1" si="7"/>
        <v>22127</v>
      </c>
      <c r="AE25" s="3">
        <f t="shared" ca="1" si="8"/>
        <v>1771</v>
      </c>
      <c r="AF25" s="3">
        <f t="shared" ca="1" si="9"/>
        <v>3</v>
      </c>
      <c r="AG25" s="3">
        <f t="shared" ca="1" si="10"/>
        <v>21</v>
      </c>
      <c r="AH25" s="3">
        <f t="shared" ca="1" si="11"/>
        <v>333</v>
      </c>
      <c r="AI25" s="3">
        <f t="shared" ca="1" si="12"/>
        <v>0.44</v>
      </c>
      <c r="AJ25" s="3">
        <f t="shared" ca="1" si="13"/>
        <v>10</v>
      </c>
      <c r="AK25" s="3">
        <f t="shared" ca="1" si="14"/>
        <v>0.38</v>
      </c>
      <c r="AL25" s="3">
        <f t="shared" ca="1" si="15"/>
        <v>4717</v>
      </c>
      <c r="AM25" s="3">
        <f t="shared" ca="1" si="16"/>
        <v>3644</v>
      </c>
      <c r="AN25" s="7">
        <f t="shared" ca="1" si="17"/>
        <v>0.22747509009963959</v>
      </c>
      <c r="AO25" s="3">
        <f t="shared" ca="1" si="18"/>
        <v>1073</v>
      </c>
      <c r="AP25" t="s">
        <v>151</v>
      </c>
      <c r="AQ25" s="3">
        <f t="shared" ca="1" si="19"/>
        <v>9440</v>
      </c>
      <c r="AR25" s="3" t="s">
        <v>879</v>
      </c>
      <c r="AS25" s="3" t="s">
        <v>883</v>
      </c>
      <c r="AT25" s="3">
        <f t="shared" ca="1" si="20"/>
        <v>61</v>
      </c>
      <c r="AU25" s="3" t="s">
        <v>892</v>
      </c>
    </row>
    <row r="26" spans="1:47" x14ac:dyDescent="0.25">
      <c r="A26" s="1" t="s">
        <v>98</v>
      </c>
      <c r="B26" s="1" t="s">
        <v>8</v>
      </c>
      <c r="C26" s="1" t="s">
        <v>99</v>
      </c>
      <c r="D26" s="4">
        <v>25</v>
      </c>
      <c r="E26" s="1" t="s">
        <v>828</v>
      </c>
      <c r="F26" s="1" t="s">
        <v>39</v>
      </c>
      <c r="G26" s="1" t="s">
        <v>866</v>
      </c>
      <c r="H26" s="8">
        <v>7600</v>
      </c>
      <c r="I26" s="2">
        <v>4000</v>
      </c>
      <c r="J26" s="5">
        <v>1500</v>
      </c>
      <c r="K26" s="5">
        <v>925</v>
      </c>
      <c r="L26" s="5">
        <v>1175</v>
      </c>
      <c r="M26" s="5">
        <v>440</v>
      </c>
      <c r="N26" s="5">
        <v>3560</v>
      </c>
      <c r="O26" s="6">
        <v>0.1</v>
      </c>
      <c r="P26" s="3">
        <v>0.23</v>
      </c>
      <c r="Q26" s="7">
        <v>0.11</v>
      </c>
      <c r="R26" s="3">
        <v>60</v>
      </c>
      <c r="S26" s="12" t="s">
        <v>118</v>
      </c>
      <c r="T26" s="14" t="s">
        <v>126</v>
      </c>
      <c r="U26" s="3">
        <f t="shared" ca="1" si="0"/>
        <v>2</v>
      </c>
      <c r="V26" s="3" t="str">
        <f t="shared" ca="1" si="1"/>
        <v>11-20</v>
      </c>
      <c r="W26" s="5">
        <f t="shared" ca="1" si="2"/>
        <v>933458</v>
      </c>
      <c r="X26" s="15">
        <f t="shared" ca="1" si="3"/>
        <v>2964</v>
      </c>
      <c r="Y26" s="16">
        <f>I26/backup!$A$1</f>
        <v>8.0495854463495137E-2</v>
      </c>
      <c r="Z26" s="16">
        <f t="shared" si="21"/>
        <v>0.15460526315789475</v>
      </c>
      <c r="AA26" s="3">
        <f t="shared" ca="1" si="4"/>
        <v>20</v>
      </c>
      <c r="AB26" s="3">
        <f t="shared" ca="1" si="5"/>
        <v>2474</v>
      </c>
      <c r="AC26" s="3">
        <f t="shared" ca="1" si="6"/>
        <v>1794</v>
      </c>
      <c r="AD26" s="3">
        <f t="shared" ca="1" si="7"/>
        <v>39141</v>
      </c>
      <c r="AE26" s="3">
        <f t="shared" ca="1" si="8"/>
        <v>1619</v>
      </c>
      <c r="AF26" s="3">
        <f t="shared" ca="1" si="9"/>
        <v>1</v>
      </c>
      <c r="AG26" s="3">
        <f t="shared" ca="1" si="10"/>
        <v>44</v>
      </c>
      <c r="AH26" s="3">
        <f t="shared" ca="1" si="11"/>
        <v>260</v>
      </c>
      <c r="AI26" s="3">
        <f t="shared" ca="1" si="12"/>
        <v>0.69</v>
      </c>
      <c r="AJ26" s="3">
        <f t="shared" ca="1" si="13"/>
        <v>40</v>
      </c>
      <c r="AK26" s="3">
        <f t="shared" ca="1" si="14"/>
        <v>0.91</v>
      </c>
      <c r="AL26" s="3">
        <f t="shared" ca="1" si="15"/>
        <v>4954</v>
      </c>
      <c r="AM26" s="3">
        <f t="shared" ca="1" si="16"/>
        <v>2499</v>
      </c>
      <c r="AN26" s="7">
        <f t="shared" ca="1" si="17"/>
        <v>0.49555914412595881</v>
      </c>
      <c r="AO26" s="3">
        <f t="shared" ca="1" si="18"/>
        <v>2455</v>
      </c>
      <c r="AP26" t="s">
        <v>152</v>
      </c>
      <c r="AQ26" s="3">
        <f t="shared" ca="1" si="19"/>
        <v>6855</v>
      </c>
      <c r="AR26" s="3" t="s">
        <v>879</v>
      </c>
      <c r="AS26" s="3" t="s">
        <v>883</v>
      </c>
      <c r="AT26" s="3">
        <f t="shared" ca="1" si="20"/>
        <v>92</v>
      </c>
      <c r="AU26" s="3" t="s">
        <v>889</v>
      </c>
    </row>
    <row r="27" spans="1:47" x14ac:dyDescent="0.25">
      <c r="H27" s="9"/>
      <c r="O27" s="6"/>
      <c r="AP27"/>
    </row>
    <row r="28" spans="1:47" x14ac:dyDescent="0.25">
      <c r="AP28"/>
    </row>
    <row r="29" spans="1:47" x14ac:dyDescent="0.25">
      <c r="AP29"/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5"/>
  <sheetViews>
    <sheetView topLeftCell="J286" workbookViewId="0">
      <selection activeCell="L293" sqref="L293"/>
    </sheetView>
  </sheetViews>
  <sheetFormatPr defaultRowHeight="15" x14ac:dyDescent="0.25"/>
  <cols>
    <col min="5" max="5" width="14.140625" bestFit="1" customWidth="1"/>
    <col min="8" max="8" width="14.85546875" bestFit="1" customWidth="1"/>
    <col min="9" max="9" width="23.42578125" bestFit="1" customWidth="1"/>
    <col min="10" max="10" width="35.28515625" bestFit="1" customWidth="1"/>
    <col min="11" max="11" width="35.28515625" customWidth="1"/>
    <col min="12" max="12" width="49.28515625" bestFit="1" customWidth="1"/>
  </cols>
  <sheetData>
    <row r="1" spans="1:17" x14ac:dyDescent="0.25">
      <c r="A1" s="23" t="s">
        <v>175</v>
      </c>
      <c r="B1" s="23" t="s">
        <v>176</v>
      </c>
      <c r="C1" s="23" t="s">
        <v>177</v>
      </c>
      <c r="D1" s="23" t="s">
        <v>178</v>
      </c>
      <c r="E1" s="23" t="s">
        <v>179</v>
      </c>
      <c r="F1" s="23" t="s">
        <v>180</v>
      </c>
      <c r="G1" s="23" t="s">
        <v>181</v>
      </c>
      <c r="H1" s="23" t="s">
        <v>182</v>
      </c>
      <c r="I1" s="23" t="s">
        <v>183</v>
      </c>
      <c r="J1" s="23" t="s">
        <v>184</v>
      </c>
      <c r="K1" s="23" t="s">
        <v>872</v>
      </c>
      <c r="L1" s="23" t="s">
        <v>185</v>
      </c>
      <c r="M1" s="23" t="s">
        <v>186</v>
      </c>
      <c r="N1" s="23" t="s">
        <v>187</v>
      </c>
      <c r="O1" s="23" t="s">
        <v>188</v>
      </c>
      <c r="P1" s="23" t="s">
        <v>189</v>
      </c>
      <c r="Q1" s="23" t="s">
        <v>885</v>
      </c>
    </row>
    <row r="2" spans="1:17" x14ac:dyDescent="0.25">
      <c r="A2" s="23" t="s">
        <v>192</v>
      </c>
      <c r="B2" s="24">
        <v>7</v>
      </c>
      <c r="C2" s="23" t="s">
        <v>193</v>
      </c>
      <c r="D2" s="23" t="s">
        <v>194</v>
      </c>
      <c r="E2" s="24">
        <v>4218152394943</v>
      </c>
      <c r="F2" s="23" t="s">
        <v>193</v>
      </c>
      <c r="G2" s="23" t="s">
        <v>191</v>
      </c>
      <c r="H2" s="23" t="s">
        <v>861</v>
      </c>
      <c r="I2" s="23" t="s">
        <v>803</v>
      </c>
      <c r="J2" s="23" t="s">
        <v>195</v>
      </c>
      <c r="K2" s="23">
        <f ca="1">RANDBETWEEN(11215486,11298765)</f>
        <v>11218930</v>
      </c>
      <c r="L2" s="23" t="s">
        <v>196</v>
      </c>
      <c r="M2" s="23" t="s">
        <v>197</v>
      </c>
      <c r="N2" s="23" t="s">
        <v>198</v>
      </c>
      <c r="O2" s="23" t="s">
        <v>199</v>
      </c>
      <c r="P2" s="23" t="s">
        <v>200</v>
      </c>
      <c r="Q2">
        <f ca="1">RANDBETWEEN(100,10000)</f>
        <v>4543</v>
      </c>
    </row>
    <row r="3" spans="1:17" x14ac:dyDescent="0.25">
      <c r="A3" s="23" t="s">
        <v>201</v>
      </c>
      <c r="B3" s="24">
        <v>7</v>
      </c>
      <c r="C3" s="23" t="s">
        <v>202</v>
      </c>
      <c r="D3" s="23" t="s">
        <v>203</v>
      </c>
      <c r="E3" s="24">
        <v>4204152561274</v>
      </c>
      <c r="F3" s="23" t="s">
        <v>202</v>
      </c>
      <c r="G3" s="23" t="s">
        <v>191</v>
      </c>
      <c r="H3" s="23" t="s">
        <v>861</v>
      </c>
      <c r="I3" s="23" t="s">
        <v>803</v>
      </c>
      <c r="J3" s="23" t="s">
        <v>195</v>
      </c>
      <c r="K3" s="23">
        <f t="shared" ref="K3:K66" ca="1" si="0">RANDBETWEEN(11215486,11298765)</f>
        <v>11290543</v>
      </c>
      <c r="L3" s="23" t="s">
        <v>196</v>
      </c>
      <c r="M3" s="23" t="s">
        <v>197</v>
      </c>
      <c r="N3" s="23" t="s">
        <v>198</v>
      </c>
      <c r="O3" s="23" t="s">
        <v>199</v>
      </c>
      <c r="P3" s="23" t="s">
        <v>200</v>
      </c>
      <c r="Q3">
        <f t="shared" ref="Q3:Q66" ca="1" si="1">RANDBETWEEN(100,10000)</f>
        <v>505</v>
      </c>
    </row>
    <row r="4" spans="1:17" x14ac:dyDescent="0.25">
      <c r="A4" s="23" t="s">
        <v>204</v>
      </c>
      <c r="B4" s="24">
        <v>7</v>
      </c>
      <c r="C4" s="23" t="s">
        <v>205</v>
      </c>
      <c r="D4" s="23" t="s">
        <v>206</v>
      </c>
      <c r="E4" s="24">
        <v>4206152561308</v>
      </c>
      <c r="F4" s="23" t="s">
        <v>205</v>
      </c>
      <c r="G4" s="23" t="s">
        <v>191</v>
      </c>
      <c r="H4" s="23" t="s">
        <v>861</v>
      </c>
      <c r="I4" s="23" t="s">
        <v>803</v>
      </c>
      <c r="J4" s="23" t="s">
        <v>195</v>
      </c>
      <c r="K4" s="23">
        <f t="shared" ca="1" si="0"/>
        <v>11217699</v>
      </c>
      <c r="L4" s="23" t="s">
        <v>196</v>
      </c>
      <c r="M4" s="23" t="s">
        <v>197</v>
      </c>
      <c r="N4" s="23" t="s">
        <v>198</v>
      </c>
      <c r="O4" s="23" t="s">
        <v>199</v>
      </c>
      <c r="P4" s="23" t="s">
        <v>200</v>
      </c>
      <c r="Q4">
        <f t="shared" ca="1" si="1"/>
        <v>8606</v>
      </c>
    </row>
    <row r="5" spans="1:17" x14ac:dyDescent="0.25">
      <c r="A5" s="23" t="s">
        <v>207</v>
      </c>
      <c r="B5" s="24">
        <v>7</v>
      </c>
      <c r="C5" s="23" t="s">
        <v>208</v>
      </c>
      <c r="D5" s="23" t="s">
        <v>209</v>
      </c>
      <c r="E5" s="24">
        <v>4208152561335</v>
      </c>
      <c r="F5" s="23" t="s">
        <v>208</v>
      </c>
      <c r="G5" s="23" t="s">
        <v>191</v>
      </c>
      <c r="H5" s="23" t="s">
        <v>861</v>
      </c>
      <c r="I5" s="23" t="s">
        <v>803</v>
      </c>
      <c r="J5" s="23" t="s">
        <v>195</v>
      </c>
      <c r="K5" s="23">
        <f t="shared" ca="1" si="0"/>
        <v>11259337</v>
      </c>
      <c r="L5" s="23" t="s">
        <v>196</v>
      </c>
      <c r="M5" s="23" t="s">
        <v>197</v>
      </c>
      <c r="N5" s="23" t="s">
        <v>198</v>
      </c>
      <c r="O5" s="23" t="s">
        <v>199</v>
      </c>
      <c r="P5" s="23" t="s">
        <v>200</v>
      </c>
      <c r="Q5">
        <f t="shared" ca="1" si="1"/>
        <v>9813</v>
      </c>
    </row>
    <row r="6" spans="1:17" x14ac:dyDescent="0.25">
      <c r="A6" s="23" t="s">
        <v>210</v>
      </c>
      <c r="B6" s="24">
        <v>7</v>
      </c>
      <c r="C6" s="23" t="s">
        <v>211</v>
      </c>
      <c r="D6" s="23" t="s">
        <v>212</v>
      </c>
      <c r="E6" s="24">
        <v>4210152561373</v>
      </c>
      <c r="F6" s="23" t="s">
        <v>211</v>
      </c>
      <c r="G6" s="23" t="s">
        <v>191</v>
      </c>
      <c r="H6" s="23" t="s">
        <v>861</v>
      </c>
      <c r="I6" s="23" t="s">
        <v>803</v>
      </c>
      <c r="J6" s="23" t="s">
        <v>195</v>
      </c>
      <c r="K6" s="23">
        <f t="shared" ca="1" si="0"/>
        <v>11269702</v>
      </c>
      <c r="L6" s="23" t="s">
        <v>196</v>
      </c>
      <c r="M6" s="23" t="s">
        <v>197</v>
      </c>
      <c r="N6" s="23" t="s">
        <v>198</v>
      </c>
      <c r="O6" s="23" t="s">
        <v>199</v>
      </c>
      <c r="P6" s="23" t="s">
        <v>200</v>
      </c>
      <c r="Q6">
        <f t="shared" ca="1" si="1"/>
        <v>4422</v>
      </c>
    </row>
    <row r="7" spans="1:17" x14ac:dyDescent="0.25">
      <c r="A7" s="23" t="s">
        <v>213</v>
      </c>
      <c r="B7" s="24">
        <v>7</v>
      </c>
      <c r="C7" s="23" t="s">
        <v>214</v>
      </c>
      <c r="D7" s="23" t="s">
        <v>215</v>
      </c>
      <c r="E7" s="24">
        <v>4220152561637</v>
      </c>
      <c r="F7" s="23" t="s">
        <v>214</v>
      </c>
      <c r="G7" s="23" t="s">
        <v>191</v>
      </c>
      <c r="H7" s="23" t="s">
        <v>861</v>
      </c>
      <c r="I7" s="23" t="s">
        <v>803</v>
      </c>
      <c r="J7" s="23" t="s">
        <v>195</v>
      </c>
      <c r="K7" s="23">
        <f t="shared" ca="1" si="0"/>
        <v>11289060</v>
      </c>
      <c r="L7" s="23" t="s">
        <v>196</v>
      </c>
      <c r="M7" s="23" t="s">
        <v>197</v>
      </c>
      <c r="N7" s="23" t="s">
        <v>198</v>
      </c>
      <c r="O7" s="23" t="s">
        <v>199</v>
      </c>
      <c r="P7" s="23" t="s">
        <v>200</v>
      </c>
      <c r="Q7">
        <f t="shared" ca="1" si="1"/>
        <v>4023</v>
      </c>
    </row>
    <row r="8" spans="1:17" x14ac:dyDescent="0.25">
      <c r="A8" s="23" t="s">
        <v>216</v>
      </c>
      <c r="B8" s="24">
        <v>9</v>
      </c>
      <c r="C8" s="23" t="s">
        <v>217</v>
      </c>
      <c r="D8" s="23" t="s">
        <v>218</v>
      </c>
      <c r="E8" s="24">
        <v>4854152616026</v>
      </c>
      <c r="F8" s="23" t="s">
        <v>217</v>
      </c>
      <c r="G8" s="23" t="s">
        <v>191</v>
      </c>
      <c r="H8" s="23" t="s">
        <v>861</v>
      </c>
      <c r="I8" s="23" t="s">
        <v>803</v>
      </c>
      <c r="J8" s="23" t="s">
        <v>195</v>
      </c>
      <c r="K8" s="23">
        <f t="shared" ca="1" si="0"/>
        <v>11286118</v>
      </c>
      <c r="L8" s="23" t="s">
        <v>219</v>
      </c>
      <c r="M8" s="23" t="s">
        <v>197</v>
      </c>
      <c r="N8" s="23" t="s">
        <v>198</v>
      </c>
      <c r="O8" s="23" t="s">
        <v>220</v>
      </c>
      <c r="P8" s="23" t="s">
        <v>200</v>
      </c>
      <c r="Q8">
        <f t="shared" ca="1" si="1"/>
        <v>3446</v>
      </c>
    </row>
    <row r="9" spans="1:17" x14ac:dyDescent="0.25">
      <c r="A9" s="23" t="s">
        <v>221</v>
      </c>
      <c r="B9" s="24">
        <v>11</v>
      </c>
      <c r="C9" s="23" t="s">
        <v>222</v>
      </c>
      <c r="D9" s="23" t="s">
        <v>223</v>
      </c>
      <c r="E9" s="24">
        <v>4584152800877</v>
      </c>
      <c r="F9" s="23" t="s">
        <v>222</v>
      </c>
      <c r="G9" s="23" t="s">
        <v>190</v>
      </c>
      <c r="H9" s="23" t="s">
        <v>861</v>
      </c>
      <c r="I9" s="23" t="s">
        <v>803</v>
      </c>
      <c r="J9" s="23" t="s">
        <v>224</v>
      </c>
      <c r="K9" s="23">
        <f t="shared" ca="1" si="0"/>
        <v>11242243</v>
      </c>
      <c r="L9" s="23" t="s">
        <v>222</v>
      </c>
      <c r="M9" s="23" t="s">
        <v>197</v>
      </c>
      <c r="N9" s="23" t="s">
        <v>198</v>
      </c>
      <c r="O9" s="23" t="s">
        <v>225</v>
      </c>
      <c r="P9" s="23" t="s">
        <v>190</v>
      </c>
      <c r="Q9">
        <f t="shared" ca="1" si="1"/>
        <v>9636</v>
      </c>
    </row>
    <row r="10" spans="1:17" x14ac:dyDescent="0.25">
      <c r="A10" s="23" t="s">
        <v>226</v>
      </c>
      <c r="B10" s="24">
        <v>12</v>
      </c>
      <c r="C10" s="23" t="s">
        <v>227</v>
      </c>
      <c r="D10" s="23" t="s">
        <v>228</v>
      </c>
      <c r="E10" s="24">
        <v>4739152965504</v>
      </c>
      <c r="F10" s="23" t="s">
        <v>227</v>
      </c>
      <c r="G10" s="23" t="s">
        <v>190</v>
      </c>
      <c r="H10" s="23" t="s">
        <v>861</v>
      </c>
      <c r="I10" s="23" t="s">
        <v>803</v>
      </c>
      <c r="J10" s="23" t="s">
        <v>224</v>
      </c>
      <c r="K10" s="23">
        <f t="shared" ca="1" si="0"/>
        <v>11285390</v>
      </c>
      <c r="L10" s="23" t="s">
        <v>227</v>
      </c>
      <c r="M10" s="23" t="s">
        <v>197</v>
      </c>
      <c r="N10" s="23" t="s">
        <v>198</v>
      </c>
      <c r="O10" s="23" t="s">
        <v>225</v>
      </c>
      <c r="P10" s="23" t="s">
        <v>190</v>
      </c>
      <c r="Q10">
        <f t="shared" ca="1" si="1"/>
        <v>9469</v>
      </c>
    </row>
    <row r="11" spans="1:17" x14ac:dyDescent="0.25">
      <c r="A11" s="23" t="s">
        <v>229</v>
      </c>
      <c r="B11" s="24">
        <v>16</v>
      </c>
      <c r="C11" s="23" t="s">
        <v>230</v>
      </c>
      <c r="D11" s="23" t="s">
        <v>231</v>
      </c>
      <c r="E11" s="24">
        <v>4751152967417</v>
      </c>
      <c r="F11" s="23" t="s">
        <v>230</v>
      </c>
      <c r="G11" s="23" t="s">
        <v>190</v>
      </c>
      <c r="H11" s="23" t="s">
        <v>862</v>
      </c>
      <c r="I11" s="23" t="s">
        <v>804</v>
      </c>
      <c r="J11" s="23" t="s">
        <v>232</v>
      </c>
      <c r="K11" s="23">
        <f t="shared" ca="1" si="0"/>
        <v>11236440</v>
      </c>
      <c r="L11" s="23" t="s">
        <v>233</v>
      </c>
      <c r="M11" s="23" t="s">
        <v>197</v>
      </c>
      <c r="N11" s="23" t="s">
        <v>198</v>
      </c>
      <c r="O11" s="23" t="s">
        <v>234</v>
      </c>
      <c r="P11" s="23" t="s">
        <v>190</v>
      </c>
      <c r="Q11">
        <f t="shared" ca="1" si="1"/>
        <v>3148</v>
      </c>
    </row>
    <row r="12" spans="1:17" x14ac:dyDescent="0.25">
      <c r="A12" s="23" t="s">
        <v>235</v>
      </c>
      <c r="B12" s="24">
        <v>16</v>
      </c>
      <c r="C12" s="23" t="s">
        <v>236</v>
      </c>
      <c r="D12" s="23" t="s">
        <v>237</v>
      </c>
      <c r="E12" s="24">
        <v>4943153125804</v>
      </c>
      <c r="F12" s="23" t="s">
        <v>236</v>
      </c>
      <c r="G12" s="23" t="s">
        <v>190</v>
      </c>
      <c r="H12" s="23" t="s">
        <v>862</v>
      </c>
      <c r="I12" s="23" t="s">
        <v>804</v>
      </c>
      <c r="J12" s="23" t="s">
        <v>232</v>
      </c>
      <c r="K12" s="23">
        <f t="shared" ca="1" si="0"/>
        <v>11260451</v>
      </c>
      <c r="L12" s="23" t="s">
        <v>233</v>
      </c>
      <c r="M12" s="23" t="s">
        <v>197</v>
      </c>
      <c r="N12" s="23" t="s">
        <v>198</v>
      </c>
      <c r="O12" s="23" t="s">
        <v>234</v>
      </c>
      <c r="P12" s="23" t="s">
        <v>190</v>
      </c>
      <c r="Q12">
        <f t="shared" ca="1" si="1"/>
        <v>9595</v>
      </c>
    </row>
    <row r="13" spans="1:17" x14ac:dyDescent="0.25">
      <c r="A13" s="23" t="s">
        <v>238</v>
      </c>
      <c r="B13" s="24">
        <v>16</v>
      </c>
      <c r="C13" s="23" t="s">
        <v>239</v>
      </c>
      <c r="D13" s="23" t="s">
        <v>240</v>
      </c>
      <c r="E13" s="24">
        <v>4946153126346</v>
      </c>
      <c r="F13" s="23" t="s">
        <v>239</v>
      </c>
      <c r="G13" s="23" t="s">
        <v>190</v>
      </c>
      <c r="H13" s="23" t="s">
        <v>862</v>
      </c>
      <c r="I13" s="23" t="s">
        <v>804</v>
      </c>
      <c r="J13" s="23" t="s">
        <v>232</v>
      </c>
      <c r="K13" s="23">
        <f t="shared" ca="1" si="0"/>
        <v>11266191</v>
      </c>
      <c r="L13" s="23" t="s">
        <v>233</v>
      </c>
      <c r="M13" s="23" t="s">
        <v>197</v>
      </c>
      <c r="N13" s="23" t="s">
        <v>198</v>
      </c>
      <c r="O13" s="23" t="s">
        <v>234</v>
      </c>
      <c r="P13" s="23" t="s">
        <v>190</v>
      </c>
      <c r="Q13">
        <f t="shared" ca="1" si="1"/>
        <v>8816</v>
      </c>
    </row>
    <row r="14" spans="1:17" x14ac:dyDescent="0.25">
      <c r="A14" s="23" t="s">
        <v>241</v>
      </c>
      <c r="B14" s="24">
        <v>16</v>
      </c>
      <c r="C14" s="23" t="s">
        <v>242</v>
      </c>
      <c r="D14" s="23" t="s">
        <v>243</v>
      </c>
      <c r="E14" s="24">
        <v>4100153150589</v>
      </c>
      <c r="F14" s="23" t="s">
        <v>242</v>
      </c>
      <c r="G14" s="23" t="s">
        <v>190</v>
      </c>
      <c r="H14" s="23" t="s">
        <v>862</v>
      </c>
      <c r="I14" s="23" t="s">
        <v>804</v>
      </c>
      <c r="J14" s="23" t="s">
        <v>232</v>
      </c>
      <c r="K14" s="23">
        <f t="shared" ca="1" si="0"/>
        <v>11248162</v>
      </c>
      <c r="L14" s="23" t="s">
        <v>233</v>
      </c>
      <c r="M14" s="23" t="s">
        <v>197</v>
      </c>
      <c r="N14" s="23" t="s">
        <v>198</v>
      </c>
      <c r="O14" s="23" t="s">
        <v>234</v>
      </c>
      <c r="P14" s="23" t="s">
        <v>190</v>
      </c>
      <c r="Q14">
        <f t="shared" ca="1" si="1"/>
        <v>2891</v>
      </c>
    </row>
    <row r="15" spans="1:17" x14ac:dyDescent="0.25">
      <c r="A15" s="23" t="s">
        <v>244</v>
      </c>
      <c r="B15" s="24">
        <v>16</v>
      </c>
      <c r="C15" s="23" t="s">
        <v>245</v>
      </c>
      <c r="D15" s="23" t="s">
        <v>246</v>
      </c>
      <c r="E15" s="24">
        <v>4140153308642</v>
      </c>
      <c r="F15" s="23" t="s">
        <v>245</v>
      </c>
      <c r="G15" s="23" t="s">
        <v>190</v>
      </c>
      <c r="H15" s="23" t="s">
        <v>862</v>
      </c>
      <c r="I15" s="23" t="s">
        <v>804</v>
      </c>
      <c r="J15" s="23" t="s">
        <v>232</v>
      </c>
      <c r="K15" s="23">
        <f t="shared" ca="1" si="0"/>
        <v>11267104</v>
      </c>
      <c r="L15" s="23" t="s">
        <v>233</v>
      </c>
      <c r="M15" s="23" t="s">
        <v>197</v>
      </c>
      <c r="N15" s="23" t="s">
        <v>198</v>
      </c>
      <c r="O15" s="23" t="s">
        <v>234</v>
      </c>
      <c r="P15" s="23" t="s">
        <v>190</v>
      </c>
      <c r="Q15">
        <f t="shared" ca="1" si="1"/>
        <v>3734</v>
      </c>
    </row>
    <row r="16" spans="1:17" x14ac:dyDescent="0.25">
      <c r="A16" s="23" t="s">
        <v>247</v>
      </c>
      <c r="B16" s="24">
        <v>17</v>
      </c>
      <c r="C16" s="23" t="s">
        <v>248</v>
      </c>
      <c r="D16" s="23" t="s">
        <v>249</v>
      </c>
      <c r="E16" s="24">
        <v>4264154021531</v>
      </c>
      <c r="F16" s="23" t="s">
        <v>248</v>
      </c>
      <c r="G16" s="23" t="s">
        <v>190</v>
      </c>
      <c r="H16" s="23" t="s">
        <v>862</v>
      </c>
      <c r="I16" s="23" t="s">
        <v>804</v>
      </c>
      <c r="J16" s="23" t="s">
        <v>232</v>
      </c>
      <c r="K16" s="23">
        <f t="shared" ca="1" si="0"/>
        <v>11239952</v>
      </c>
      <c r="L16" s="23" t="s">
        <v>250</v>
      </c>
      <c r="M16" s="23" t="s">
        <v>197</v>
      </c>
      <c r="N16" s="23" t="s">
        <v>198</v>
      </c>
      <c r="O16" s="23" t="s">
        <v>251</v>
      </c>
      <c r="P16" s="23" t="s">
        <v>190</v>
      </c>
      <c r="Q16">
        <f t="shared" ca="1" si="1"/>
        <v>5296</v>
      </c>
    </row>
    <row r="17" spans="1:17" x14ac:dyDescent="0.25">
      <c r="A17" s="23" t="s">
        <v>252</v>
      </c>
      <c r="B17" s="24">
        <v>17</v>
      </c>
      <c r="C17" s="23" t="s">
        <v>253</v>
      </c>
      <c r="D17" s="23" t="s">
        <v>254</v>
      </c>
      <c r="E17" s="24">
        <v>4266154021683</v>
      </c>
      <c r="F17" s="23" t="s">
        <v>253</v>
      </c>
      <c r="G17" s="23" t="s">
        <v>190</v>
      </c>
      <c r="H17" s="23" t="s">
        <v>862</v>
      </c>
      <c r="I17" s="23" t="s">
        <v>804</v>
      </c>
      <c r="J17" s="23" t="s">
        <v>232</v>
      </c>
      <c r="K17" s="23">
        <f t="shared" ca="1" si="0"/>
        <v>11265122</v>
      </c>
      <c r="L17" s="23" t="s">
        <v>250</v>
      </c>
      <c r="M17" s="23" t="s">
        <v>197</v>
      </c>
      <c r="N17" s="23" t="s">
        <v>198</v>
      </c>
      <c r="O17" s="23" t="s">
        <v>251</v>
      </c>
      <c r="P17" s="23" t="s">
        <v>190</v>
      </c>
      <c r="Q17">
        <f t="shared" ca="1" si="1"/>
        <v>7173</v>
      </c>
    </row>
    <row r="18" spans="1:17" x14ac:dyDescent="0.25">
      <c r="A18" s="23" t="s">
        <v>255</v>
      </c>
      <c r="B18" s="24">
        <v>18</v>
      </c>
      <c r="C18" s="23" t="s">
        <v>256</v>
      </c>
      <c r="D18" s="23" t="s">
        <v>257</v>
      </c>
      <c r="E18" s="24">
        <v>4281154029415</v>
      </c>
      <c r="F18" s="23" t="s">
        <v>256</v>
      </c>
      <c r="G18" s="23" t="s">
        <v>190</v>
      </c>
      <c r="H18" s="23" t="s">
        <v>862</v>
      </c>
      <c r="I18" s="23" t="s">
        <v>804</v>
      </c>
      <c r="J18" s="23" t="s">
        <v>232</v>
      </c>
      <c r="K18" s="23">
        <f t="shared" ca="1" si="0"/>
        <v>11257337</v>
      </c>
      <c r="L18" s="23" t="s">
        <v>258</v>
      </c>
      <c r="M18" s="23" t="s">
        <v>197</v>
      </c>
      <c r="N18" s="23" t="s">
        <v>198</v>
      </c>
      <c r="O18" s="23" t="s">
        <v>259</v>
      </c>
      <c r="P18" s="23" t="s">
        <v>190</v>
      </c>
      <c r="Q18">
        <f t="shared" ca="1" si="1"/>
        <v>6311</v>
      </c>
    </row>
    <row r="19" spans="1:17" x14ac:dyDescent="0.25">
      <c r="A19" s="23" t="s">
        <v>260</v>
      </c>
      <c r="B19" s="24">
        <v>22</v>
      </c>
      <c r="C19" s="23" t="s">
        <v>261</v>
      </c>
      <c r="D19" s="23" t="s">
        <v>262</v>
      </c>
      <c r="E19" s="24">
        <v>4285154029600</v>
      </c>
      <c r="F19" s="23" t="s">
        <v>261</v>
      </c>
      <c r="G19" s="23" t="s">
        <v>190</v>
      </c>
      <c r="H19" s="23" t="s">
        <v>863</v>
      </c>
      <c r="I19" s="23" t="s">
        <v>805</v>
      </c>
      <c r="J19" s="23" t="s">
        <v>263</v>
      </c>
      <c r="K19" s="23">
        <f t="shared" ca="1" si="0"/>
        <v>11298554</v>
      </c>
      <c r="L19" s="23" t="s">
        <v>264</v>
      </c>
      <c r="M19" s="23" t="s">
        <v>197</v>
      </c>
      <c r="N19" s="23" t="s">
        <v>198</v>
      </c>
      <c r="O19" s="23" t="s">
        <v>234</v>
      </c>
      <c r="P19" s="23" t="s">
        <v>190</v>
      </c>
      <c r="Q19">
        <f t="shared" ca="1" si="1"/>
        <v>3055</v>
      </c>
    </row>
    <row r="20" spans="1:17" x14ac:dyDescent="0.25">
      <c r="A20" s="23" t="s">
        <v>265</v>
      </c>
      <c r="B20" s="24">
        <v>22</v>
      </c>
      <c r="C20" s="23" t="s">
        <v>266</v>
      </c>
      <c r="D20" s="23" t="s">
        <v>267</v>
      </c>
      <c r="E20" s="24">
        <v>4287154029721</v>
      </c>
      <c r="F20" s="23" t="s">
        <v>266</v>
      </c>
      <c r="G20" s="23" t="s">
        <v>190</v>
      </c>
      <c r="H20" s="23" t="s">
        <v>863</v>
      </c>
      <c r="I20" s="23" t="s">
        <v>805</v>
      </c>
      <c r="J20" s="23" t="s">
        <v>263</v>
      </c>
      <c r="K20" s="23">
        <f t="shared" ca="1" si="0"/>
        <v>11270286</v>
      </c>
      <c r="L20" s="23" t="s">
        <v>264</v>
      </c>
      <c r="M20" s="23" t="s">
        <v>197</v>
      </c>
      <c r="N20" s="23" t="s">
        <v>198</v>
      </c>
      <c r="O20" s="23" t="s">
        <v>234</v>
      </c>
      <c r="P20" s="23" t="s">
        <v>190</v>
      </c>
      <c r="Q20">
        <f t="shared" ca="1" si="1"/>
        <v>2296</v>
      </c>
    </row>
    <row r="21" spans="1:17" x14ac:dyDescent="0.25">
      <c r="A21" s="23" t="s">
        <v>268</v>
      </c>
      <c r="B21" s="24">
        <v>23</v>
      </c>
      <c r="C21" s="23" t="s">
        <v>269</v>
      </c>
      <c r="D21" s="23" t="s">
        <v>270</v>
      </c>
      <c r="E21" s="24">
        <v>4294154029964</v>
      </c>
      <c r="F21" s="23" t="s">
        <v>269</v>
      </c>
      <c r="G21" s="23" t="s">
        <v>191</v>
      </c>
      <c r="H21" s="23" t="s">
        <v>863</v>
      </c>
      <c r="I21" s="23" t="s">
        <v>805</v>
      </c>
      <c r="J21" s="23" t="s">
        <v>263</v>
      </c>
      <c r="K21" s="23">
        <f t="shared" ca="1" si="0"/>
        <v>11259920</v>
      </c>
      <c r="L21" s="23" t="s">
        <v>271</v>
      </c>
      <c r="M21" s="23" t="s">
        <v>197</v>
      </c>
      <c r="N21" s="23" t="s">
        <v>198</v>
      </c>
      <c r="O21" s="23" t="s">
        <v>251</v>
      </c>
      <c r="P21" s="23" t="s">
        <v>190</v>
      </c>
      <c r="Q21">
        <f t="shared" ca="1" si="1"/>
        <v>9191</v>
      </c>
    </row>
    <row r="22" spans="1:17" x14ac:dyDescent="0.25">
      <c r="A22" s="23" t="s">
        <v>272</v>
      </c>
      <c r="B22" s="24">
        <v>24</v>
      </c>
      <c r="C22" s="23" t="s">
        <v>273</v>
      </c>
      <c r="D22" s="23" t="s">
        <v>274</v>
      </c>
      <c r="E22" s="24">
        <v>4298154030136</v>
      </c>
      <c r="F22" s="23" t="s">
        <v>273</v>
      </c>
      <c r="G22" s="23" t="s">
        <v>191</v>
      </c>
      <c r="H22" s="23" t="s">
        <v>863</v>
      </c>
      <c r="I22" s="23" t="s">
        <v>805</v>
      </c>
      <c r="J22" s="23" t="s">
        <v>263</v>
      </c>
      <c r="K22" s="23">
        <f t="shared" ca="1" si="0"/>
        <v>11217220</v>
      </c>
      <c r="L22" s="23" t="s">
        <v>893</v>
      </c>
      <c r="M22" s="23" t="s">
        <v>197</v>
      </c>
      <c r="N22" s="23" t="s">
        <v>198</v>
      </c>
      <c r="O22" s="23" t="s">
        <v>259</v>
      </c>
      <c r="P22" s="23" t="s">
        <v>190</v>
      </c>
      <c r="Q22">
        <f t="shared" ca="1" si="1"/>
        <v>3647</v>
      </c>
    </row>
    <row r="23" spans="1:17" x14ac:dyDescent="0.25">
      <c r="A23" s="23" t="s">
        <v>276</v>
      </c>
      <c r="B23" s="24">
        <v>27</v>
      </c>
      <c r="C23" s="23" t="s">
        <v>277</v>
      </c>
      <c r="D23" s="23" t="s">
        <v>278</v>
      </c>
      <c r="E23" s="24">
        <v>4302154030299</v>
      </c>
      <c r="F23" s="23" t="s">
        <v>277</v>
      </c>
      <c r="G23" s="23" t="s">
        <v>190</v>
      </c>
      <c r="H23" s="23" t="s">
        <v>863</v>
      </c>
      <c r="I23" s="23" t="s">
        <v>806</v>
      </c>
      <c r="J23" s="23" t="s">
        <v>279</v>
      </c>
      <c r="K23" s="23">
        <f t="shared" ca="1" si="0"/>
        <v>11233693</v>
      </c>
      <c r="L23" s="23" t="s">
        <v>280</v>
      </c>
      <c r="M23" s="23" t="s">
        <v>197</v>
      </c>
      <c r="N23" s="23" t="s">
        <v>198</v>
      </c>
      <c r="O23" s="23" t="s">
        <v>281</v>
      </c>
      <c r="P23" s="23" t="s">
        <v>282</v>
      </c>
      <c r="Q23">
        <f t="shared" ca="1" si="1"/>
        <v>2458</v>
      </c>
    </row>
    <row r="24" spans="1:17" x14ac:dyDescent="0.25">
      <c r="A24" s="23" t="s">
        <v>283</v>
      </c>
      <c r="B24" s="24">
        <v>27</v>
      </c>
      <c r="C24" s="23" t="s">
        <v>284</v>
      </c>
      <c r="D24" s="23" t="s">
        <v>285</v>
      </c>
      <c r="E24" s="24">
        <v>4304154030373</v>
      </c>
      <c r="F24" s="23" t="s">
        <v>284</v>
      </c>
      <c r="G24" s="23" t="s">
        <v>191</v>
      </c>
      <c r="H24" s="23" t="s">
        <v>863</v>
      </c>
      <c r="I24" s="23" t="s">
        <v>806</v>
      </c>
      <c r="J24" s="23" t="s">
        <v>279</v>
      </c>
      <c r="K24" s="23">
        <f t="shared" ca="1" si="0"/>
        <v>11233209</v>
      </c>
      <c r="L24" s="23" t="s">
        <v>280</v>
      </c>
      <c r="M24" s="23" t="s">
        <v>197</v>
      </c>
      <c r="N24" s="23" t="s">
        <v>198</v>
      </c>
      <c r="O24" s="23" t="s">
        <v>281</v>
      </c>
      <c r="P24" s="23" t="s">
        <v>282</v>
      </c>
      <c r="Q24">
        <f t="shared" ca="1" si="1"/>
        <v>6274</v>
      </c>
    </row>
    <row r="25" spans="1:17" x14ac:dyDescent="0.25">
      <c r="A25" s="23" t="s">
        <v>286</v>
      </c>
      <c r="B25" s="24">
        <v>27</v>
      </c>
      <c r="C25" s="23" t="s">
        <v>287</v>
      </c>
      <c r="D25" s="23" t="s">
        <v>288</v>
      </c>
      <c r="E25" s="24">
        <v>4306154030460</v>
      </c>
      <c r="F25" s="23" t="s">
        <v>287</v>
      </c>
      <c r="G25" s="23" t="s">
        <v>191</v>
      </c>
      <c r="H25" s="23" t="s">
        <v>863</v>
      </c>
      <c r="I25" s="23" t="s">
        <v>806</v>
      </c>
      <c r="J25" s="23" t="s">
        <v>279</v>
      </c>
      <c r="K25" s="23">
        <f t="shared" ca="1" si="0"/>
        <v>11244527</v>
      </c>
      <c r="L25" s="23" t="s">
        <v>280</v>
      </c>
      <c r="M25" s="23" t="s">
        <v>197</v>
      </c>
      <c r="N25" s="23" t="s">
        <v>198</v>
      </c>
      <c r="O25" s="23" t="s">
        <v>281</v>
      </c>
      <c r="P25" s="23" t="s">
        <v>282</v>
      </c>
      <c r="Q25">
        <f t="shared" ca="1" si="1"/>
        <v>8884</v>
      </c>
    </row>
    <row r="26" spans="1:17" x14ac:dyDescent="0.25">
      <c r="A26" s="23" t="s">
        <v>289</v>
      </c>
      <c r="B26" s="24">
        <v>27</v>
      </c>
      <c r="C26" s="23" t="s">
        <v>290</v>
      </c>
      <c r="D26" s="23" t="s">
        <v>291</v>
      </c>
      <c r="E26" s="24">
        <v>4308154031226</v>
      </c>
      <c r="F26" s="23" t="s">
        <v>290</v>
      </c>
      <c r="G26" s="23" t="s">
        <v>191</v>
      </c>
      <c r="H26" s="23" t="s">
        <v>863</v>
      </c>
      <c r="I26" s="23" t="s">
        <v>806</v>
      </c>
      <c r="J26" s="23" t="s">
        <v>279</v>
      </c>
      <c r="K26" s="23">
        <f t="shared" ca="1" si="0"/>
        <v>11266800</v>
      </c>
      <c r="L26" s="23" t="s">
        <v>280</v>
      </c>
      <c r="M26" s="23" t="s">
        <v>197</v>
      </c>
      <c r="N26" s="23" t="s">
        <v>198</v>
      </c>
      <c r="O26" s="23" t="s">
        <v>281</v>
      </c>
      <c r="P26" s="23" t="s">
        <v>282</v>
      </c>
      <c r="Q26">
        <f t="shared" ca="1" si="1"/>
        <v>5257</v>
      </c>
    </row>
    <row r="27" spans="1:17" x14ac:dyDescent="0.25">
      <c r="A27" s="23" t="s">
        <v>292</v>
      </c>
      <c r="B27" s="24">
        <v>27</v>
      </c>
      <c r="C27" s="23" t="s">
        <v>293</v>
      </c>
      <c r="D27" s="23" t="s">
        <v>294</v>
      </c>
      <c r="E27" s="24">
        <v>4310154031331</v>
      </c>
      <c r="F27" s="23" t="s">
        <v>293</v>
      </c>
      <c r="G27" s="23" t="s">
        <v>191</v>
      </c>
      <c r="H27" s="23" t="s">
        <v>863</v>
      </c>
      <c r="I27" s="23" t="s">
        <v>806</v>
      </c>
      <c r="J27" s="23" t="s">
        <v>279</v>
      </c>
      <c r="K27" s="23">
        <f t="shared" ca="1" si="0"/>
        <v>11239158</v>
      </c>
      <c r="L27" s="23" t="s">
        <v>280</v>
      </c>
      <c r="M27" s="23" t="s">
        <v>197</v>
      </c>
      <c r="N27" s="23" t="s">
        <v>198</v>
      </c>
      <c r="O27" s="23" t="s">
        <v>281</v>
      </c>
      <c r="P27" s="23" t="s">
        <v>282</v>
      </c>
      <c r="Q27">
        <f t="shared" ca="1" si="1"/>
        <v>6475</v>
      </c>
    </row>
    <row r="28" spans="1:17" x14ac:dyDescent="0.25">
      <c r="A28" s="23" t="s">
        <v>295</v>
      </c>
      <c r="B28" s="24">
        <v>27</v>
      </c>
      <c r="C28" s="23" t="s">
        <v>296</v>
      </c>
      <c r="D28" s="23" t="s">
        <v>297</v>
      </c>
      <c r="E28" s="24">
        <v>4312154031468</v>
      </c>
      <c r="F28" s="23" t="s">
        <v>296</v>
      </c>
      <c r="G28" s="23" t="s">
        <v>191</v>
      </c>
      <c r="H28" s="23" t="s">
        <v>863</v>
      </c>
      <c r="I28" s="23" t="s">
        <v>806</v>
      </c>
      <c r="J28" s="23" t="s">
        <v>279</v>
      </c>
      <c r="K28" s="23">
        <f t="shared" ca="1" si="0"/>
        <v>11295228</v>
      </c>
      <c r="L28" s="23" t="s">
        <v>280</v>
      </c>
      <c r="M28" s="23" t="s">
        <v>197</v>
      </c>
      <c r="N28" s="23" t="s">
        <v>198</v>
      </c>
      <c r="O28" s="23" t="s">
        <v>281</v>
      </c>
      <c r="P28" s="23" t="s">
        <v>282</v>
      </c>
      <c r="Q28">
        <f t="shared" ca="1" si="1"/>
        <v>2308</v>
      </c>
    </row>
    <row r="29" spans="1:17" x14ac:dyDescent="0.25">
      <c r="A29" s="23" t="s">
        <v>298</v>
      </c>
      <c r="B29" s="24">
        <v>27</v>
      </c>
      <c r="C29" s="23" t="s">
        <v>299</v>
      </c>
      <c r="D29" s="23" t="s">
        <v>300</v>
      </c>
      <c r="E29" s="24">
        <v>4314154031593</v>
      </c>
      <c r="F29" s="23" t="s">
        <v>299</v>
      </c>
      <c r="G29" s="23" t="s">
        <v>191</v>
      </c>
      <c r="H29" s="23" t="s">
        <v>863</v>
      </c>
      <c r="I29" s="23" t="s">
        <v>806</v>
      </c>
      <c r="J29" s="23" t="s">
        <v>279</v>
      </c>
      <c r="K29" s="23">
        <f t="shared" ca="1" si="0"/>
        <v>11285272</v>
      </c>
      <c r="L29" s="23" t="s">
        <v>280</v>
      </c>
      <c r="M29" s="23" t="s">
        <v>197</v>
      </c>
      <c r="N29" s="23" t="s">
        <v>198</v>
      </c>
      <c r="O29" s="23" t="s">
        <v>281</v>
      </c>
      <c r="P29" s="23" t="s">
        <v>282</v>
      </c>
      <c r="Q29">
        <f t="shared" ca="1" si="1"/>
        <v>1589</v>
      </c>
    </row>
    <row r="30" spans="1:17" x14ac:dyDescent="0.25">
      <c r="A30" s="23" t="s">
        <v>301</v>
      </c>
      <c r="B30" s="24">
        <v>28</v>
      </c>
      <c r="C30" s="23" t="s">
        <v>302</v>
      </c>
      <c r="D30" s="23" t="s">
        <v>303</v>
      </c>
      <c r="E30" s="24">
        <v>4330154032349</v>
      </c>
      <c r="F30" s="23" t="s">
        <v>302</v>
      </c>
      <c r="G30" s="23" t="s">
        <v>191</v>
      </c>
      <c r="H30" s="23" t="s">
        <v>863</v>
      </c>
      <c r="I30" s="23" t="s">
        <v>806</v>
      </c>
      <c r="J30" s="23" t="s">
        <v>279</v>
      </c>
      <c r="K30" s="23">
        <f t="shared" ca="1" si="0"/>
        <v>11264697</v>
      </c>
      <c r="L30" s="23" t="s">
        <v>304</v>
      </c>
      <c r="M30" s="23" t="s">
        <v>197</v>
      </c>
      <c r="N30" s="23" t="s">
        <v>198</v>
      </c>
      <c r="O30" s="23" t="s">
        <v>305</v>
      </c>
      <c r="P30" s="23" t="s">
        <v>282</v>
      </c>
      <c r="Q30">
        <f t="shared" ca="1" si="1"/>
        <v>4061</v>
      </c>
    </row>
    <row r="31" spans="1:17" x14ac:dyDescent="0.25">
      <c r="A31" s="23" t="s">
        <v>306</v>
      </c>
      <c r="B31" s="24">
        <v>29</v>
      </c>
      <c r="C31" s="23" t="s">
        <v>307</v>
      </c>
      <c r="D31" s="23" t="s">
        <v>308</v>
      </c>
      <c r="E31" s="24">
        <v>4332154032426</v>
      </c>
      <c r="F31" s="23" t="s">
        <v>307</v>
      </c>
      <c r="G31" s="23" t="s">
        <v>191</v>
      </c>
      <c r="H31" s="23" t="s">
        <v>863</v>
      </c>
      <c r="I31" s="23" t="s">
        <v>806</v>
      </c>
      <c r="J31" s="23" t="s">
        <v>279</v>
      </c>
      <c r="K31" s="23">
        <f t="shared" ca="1" si="0"/>
        <v>11268219</v>
      </c>
      <c r="L31" s="23" t="s">
        <v>894</v>
      </c>
      <c r="M31" s="23" t="s">
        <v>197</v>
      </c>
      <c r="N31" s="23" t="s">
        <v>198</v>
      </c>
      <c r="O31" s="23" t="s">
        <v>310</v>
      </c>
      <c r="P31" s="23" t="s">
        <v>282</v>
      </c>
      <c r="Q31">
        <f t="shared" ca="1" si="1"/>
        <v>9267</v>
      </c>
    </row>
    <row r="32" spans="1:17" x14ac:dyDescent="0.25">
      <c r="A32" s="23" t="s">
        <v>311</v>
      </c>
      <c r="B32" s="24">
        <v>33</v>
      </c>
      <c r="C32" s="23" t="s">
        <v>312</v>
      </c>
      <c r="D32" s="23" t="s">
        <v>313</v>
      </c>
      <c r="E32" s="24">
        <v>4363154089694</v>
      </c>
      <c r="F32" s="23" t="s">
        <v>312</v>
      </c>
      <c r="G32" s="23" t="s">
        <v>191</v>
      </c>
      <c r="H32" s="23" t="s">
        <v>864</v>
      </c>
      <c r="I32" s="23" t="s">
        <v>807</v>
      </c>
      <c r="J32" s="23" t="s">
        <v>314</v>
      </c>
      <c r="K32" s="23">
        <f t="shared" ca="1" si="0"/>
        <v>11253860</v>
      </c>
      <c r="L32" s="23" t="s">
        <v>315</v>
      </c>
      <c r="M32" s="23" t="s">
        <v>197</v>
      </c>
      <c r="N32" s="23" t="s">
        <v>198</v>
      </c>
      <c r="O32" s="23" t="s">
        <v>281</v>
      </c>
      <c r="P32" s="23" t="s">
        <v>282</v>
      </c>
      <c r="Q32">
        <f t="shared" ca="1" si="1"/>
        <v>4798</v>
      </c>
    </row>
    <row r="33" spans="1:17" x14ac:dyDescent="0.25">
      <c r="A33" s="23" t="s">
        <v>316</v>
      </c>
      <c r="B33" s="24">
        <v>33</v>
      </c>
      <c r="C33" s="23" t="s">
        <v>317</v>
      </c>
      <c r="D33" s="23" t="s">
        <v>318</v>
      </c>
      <c r="E33" s="24">
        <v>4365154089781</v>
      </c>
      <c r="F33" s="23" t="s">
        <v>317</v>
      </c>
      <c r="G33" s="23" t="s">
        <v>191</v>
      </c>
      <c r="H33" s="23" t="s">
        <v>864</v>
      </c>
      <c r="I33" s="23" t="s">
        <v>807</v>
      </c>
      <c r="J33" s="23" t="s">
        <v>314</v>
      </c>
      <c r="K33" s="23">
        <f t="shared" ca="1" si="0"/>
        <v>11295890</v>
      </c>
      <c r="L33" s="23" t="s">
        <v>315</v>
      </c>
      <c r="M33" s="23" t="s">
        <v>197</v>
      </c>
      <c r="N33" s="23" t="s">
        <v>198</v>
      </c>
      <c r="O33" s="23" t="s">
        <v>281</v>
      </c>
      <c r="P33" s="23" t="s">
        <v>282</v>
      </c>
      <c r="Q33">
        <f t="shared" ca="1" si="1"/>
        <v>1312</v>
      </c>
    </row>
    <row r="34" spans="1:17" x14ac:dyDescent="0.25">
      <c r="A34" s="23" t="s">
        <v>319</v>
      </c>
      <c r="B34" s="24">
        <v>33</v>
      </c>
      <c r="C34" s="23" t="s">
        <v>320</v>
      </c>
      <c r="D34" s="23" t="s">
        <v>321</v>
      </c>
      <c r="E34" s="24">
        <v>4368154089870</v>
      </c>
      <c r="F34" s="23" t="s">
        <v>320</v>
      </c>
      <c r="G34" s="23" t="s">
        <v>191</v>
      </c>
      <c r="H34" s="23" t="s">
        <v>864</v>
      </c>
      <c r="I34" s="23" t="s">
        <v>807</v>
      </c>
      <c r="J34" s="23" t="s">
        <v>314</v>
      </c>
      <c r="K34" s="23">
        <f t="shared" ca="1" si="0"/>
        <v>11266560</v>
      </c>
      <c r="L34" s="23" t="s">
        <v>315</v>
      </c>
      <c r="M34" s="23" t="s">
        <v>197</v>
      </c>
      <c r="N34" s="23" t="s">
        <v>198</v>
      </c>
      <c r="O34" s="23" t="s">
        <v>281</v>
      </c>
      <c r="P34" s="23" t="s">
        <v>282</v>
      </c>
      <c r="Q34">
        <f t="shared" ca="1" si="1"/>
        <v>2833</v>
      </c>
    </row>
    <row r="35" spans="1:17" x14ac:dyDescent="0.25">
      <c r="A35" s="23" t="s">
        <v>322</v>
      </c>
      <c r="B35" s="24">
        <v>33</v>
      </c>
      <c r="C35" s="23" t="s">
        <v>323</v>
      </c>
      <c r="D35" s="23" t="s">
        <v>324</v>
      </c>
      <c r="E35" s="24">
        <v>4370154090031</v>
      </c>
      <c r="F35" s="23" t="s">
        <v>323</v>
      </c>
      <c r="G35" s="23" t="s">
        <v>191</v>
      </c>
      <c r="H35" s="23" t="s">
        <v>864</v>
      </c>
      <c r="I35" s="23" t="s">
        <v>807</v>
      </c>
      <c r="J35" s="23" t="s">
        <v>314</v>
      </c>
      <c r="K35" s="23">
        <f t="shared" ca="1" si="0"/>
        <v>11227007</v>
      </c>
      <c r="L35" s="23" t="s">
        <v>315</v>
      </c>
      <c r="M35" s="23" t="s">
        <v>197</v>
      </c>
      <c r="N35" s="23" t="s">
        <v>198</v>
      </c>
      <c r="O35" s="23" t="s">
        <v>281</v>
      </c>
      <c r="P35" s="23" t="s">
        <v>282</v>
      </c>
      <c r="Q35">
        <f t="shared" ca="1" si="1"/>
        <v>3550</v>
      </c>
    </row>
    <row r="36" spans="1:17" x14ac:dyDescent="0.25">
      <c r="A36" s="23" t="s">
        <v>325</v>
      </c>
      <c r="B36" s="24">
        <v>34</v>
      </c>
      <c r="C36" s="23" t="s">
        <v>326</v>
      </c>
      <c r="D36" s="23" t="s">
        <v>327</v>
      </c>
      <c r="E36" s="24">
        <v>4372154090121</v>
      </c>
      <c r="F36" s="23" t="s">
        <v>326</v>
      </c>
      <c r="G36" s="23" t="s">
        <v>191</v>
      </c>
      <c r="H36" s="23" t="s">
        <v>864</v>
      </c>
      <c r="I36" s="23" t="s">
        <v>807</v>
      </c>
      <c r="J36" s="23" t="s">
        <v>314</v>
      </c>
      <c r="K36" s="23">
        <f t="shared" ca="1" si="0"/>
        <v>11221661</v>
      </c>
      <c r="L36" s="23" t="s">
        <v>328</v>
      </c>
      <c r="M36" s="23" t="s">
        <v>197</v>
      </c>
      <c r="N36" s="23" t="s">
        <v>198</v>
      </c>
      <c r="O36" s="23" t="s">
        <v>305</v>
      </c>
      <c r="P36" s="23" t="s">
        <v>282</v>
      </c>
      <c r="Q36">
        <f t="shared" ca="1" si="1"/>
        <v>4280</v>
      </c>
    </row>
    <row r="37" spans="1:17" x14ac:dyDescent="0.25">
      <c r="A37" s="23" t="s">
        <v>329</v>
      </c>
      <c r="B37" s="24">
        <v>35</v>
      </c>
      <c r="C37" s="23" t="s">
        <v>330</v>
      </c>
      <c r="D37" s="23" t="s">
        <v>331</v>
      </c>
      <c r="E37" s="24">
        <v>4376154090274</v>
      </c>
      <c r="F37" s="23" t="s">
        <v>330</v>
      </c>
      <c r="G37" s="23" t="s">
        <v>191</v>
      </c>
      <c r="H37" s="23" t="s">
        <v>864</v>
      </c>
      <c r="I37" s="23" t="s">
        <v>807</v>
      </c>
      <c r="J37" s="23" t="s">
        <v>314</v>
      </c>
      <c r="K37" s="23">
        <f t="shared" ca="1" si="0"/>
        <v>11284606</v>
      </c>
      <c r="L37" s="23" t="s">
        <v>332</v>
      </c>
      <c r="M37" s="23" t="s">
        <v>197</v>
      </c>
      <c r="N37" s="23" t="s">
        <v>198</v>
      </c>
      <c r="O37" s="23" t="s">
        <v>310</v>
      </c>
      <c r="P37" s="23" t="s">
        <v>282</v>
      </c>
      <c r="Q37">
        <f t="shared" ca="1" si="1"/>
        <v>6447</v>
      </c>
    </row>
    <row r="38" spans="1:17" x14ac:dyDescent="0.25">
      <c r="A38" s="23" t="s">
        <v>333</v>
      </c>
      <c r="B38" s="24">
        <v>38</v>
      </c>
      <c r="C38" s="23" t="s">
        <v>334</v>
      </c>
      <c r="D38" s="23" t="s">
        <v>335</v>
      </c>
      <c r="E38" s="24">
        <v>4380154090465</v>
      </c>
      <c r="F38" s="23" t="s">
        <v>334</v>
      </c>
      <c r="G38" s="23" t="s">
        <v>191</v>
      </c>
      <c r="H38" s="23" t="s">
        <v>864</v>
      </c>
      <c r="I38" s="23" t="s">
        <v>808</v>
      </c>
      <c r="J38" s="23" t="s">
        <v>224</v>
      </c>
      <c r="K38" s="23">
        <f t="shared" ca="1" si="0"/>
        <v>11278013</v>
      </c>
      <c r="L38" s="23" t="s">
        <v>336</v>
      </c>
      <c r="M38" s="23" t="s">
        <v>197</v>
      </c>
      <c r="N38" s="23" t="s">
        <v>198</v>
      </c>
      <c r="O38" s="23" t="s">
        <v>234</v>
      </c>
      <c r="P38" s="23" t="s">
        <v>190</v>
      </c>
      <c r="Q38">
        <f t="shared" ca="1" si="1"/>
        <v>5095</v>
      </c>
    </row>
    <row r="39" spans="1:17" x14ac:dyDescent="0.25">
      <c r="A39" s="23" t="s">
        <v>337</v>
      </c>
      <c r="B39" s="24">
        <v>38</v>
      </c>
      <c r="C39" s="23" t="s">
        <v>338</v>
      </c>
      <c r="D39" s="23" t="s">
        <v>339</v>
      </c>
      <c r="E39" s="24">
        <v>4383154090574</v>
      </c>
      <c r="F39" s="23" t="s">
        <v>338</v>
      </c>
      <c r="G39" s="23" t="s">
        <v>191</v>
      </c>
      <c r="H39" s="23" t="s">
        <v>864</v>
      </c>
      <c r="I39" s="23" t="s">
        <v>808</v>
      </c>
      <c r="J39" s="23" t="s">
        <v>224</v>
      </c>
      <c r="K39" s="23">
        <f t="shared" ca="1" si="0"/>
        <v>11276307</v>
      </c>
      <c r="L39" s="23" t="s">
        <v>336</v>
      </c>
      <c r="M39" s="23" t="s">
        <v>197</v>
      </c>
      <c r="N39" s="23" t="s">
        <v>198</v>
      </c>
      <c r="O39" s="23" t="s">
        <v>234</v>
      </c>
      <c r="P39" s="23" t="s">
        <v>190</v>
      </c>
      <c r="Q39">
        <f t="shared" ca="1" si="1"/>
        <v>3505</v>
      </c>
    </row>
    <row r="40" spans="1:17" x14ac:dyDescent="0.25">
      <c r="A40" s="23" t="s">
        <v>340</v>
      </c>
      <c r="B40" s="24">
        <v>43</v>
      </c>
      <c r="C40" s="23" t="s">
        <v>341</v>
      </c>
      <c r="D40" s="23" t="s">
        <v>342</v>
      </c>
      <c r="E40" s="24">
        <v>4405154091383</v>
      </c>
      <c r="F40" s="23" t="s">
        <v>341</v>
      </c>
      <c r="G40" s="23" t="s">
        <v>191</v>
      </c>
      <c r="H40" s="23" t="s">
        <v>864</v>
      </c>
      <c r="I40" s="23" t="s">
        <v>808</v>
      </c>
      <c r="J40" s="23" t="s">
        <v>343</v>
      </c>
      <c r="K40" s="23">
        <f t="shared" ca="1" si="0"/>
        <v>11232904</v>
      </c>
      <c r="L40" s="23" t="s">
        <v>344</v>
      </c>
      <c r="M40" s="23" t="s">
        <v>197</v>
      </c>
      <c r="N40" s="23" t="s">
        <v>198</v>
      </c>
      <c r="O40" s="23" t="s">
        <v>345</v>
      </c>
      <c r="P40" s="23" t="s">
        <v>190</v>
      </c>
      <c r="Q40">
        <f t="shared" ca="1" si="1"/>
        <v>7853</v>
      </c>
    </row>
    <row r="41" spans="1:17" x14ac:dyDescent="0.25">
      <c r="A41" s="23" t="s">
        <v>346</v>
      </c>
      <c r="B41" s="24">
        <v>44</v>
      </c>
      <c r="C41" s="23" t="s">
        <v>347</v>
      </c>
      <c r="D41" s="23" t="s">
        <v>348</v>
      </c>
      <c r="E41" s="24">
        <v>4410154091562</v>
      </c>
      <c r="F41" s="23" t="s">
        <v>347</v>
      </c>
      <c r="G41" s="23" t="s">
        <v>191</v>
      </c>
      <c r="H41" s="23" t="s">
        <v>864</v>
      </c>
      <c r="I41" s="23" t="s">
        <v>808</v>
      </c>
      <c r="J41" s="23" t="s">
        <v>343</v>
      </c>
      <c r="K41" s="23">
        <f t="shared" ca="1" si="0"/>
        <v>11238735</v>
      </c>
      <c r="L41" s="23" t="s">
        <v>349</v>
      </c>
      <c r="M41" s="23" t="s">
        <v>197</v>
      </c>
      <c r="N41" s="23" t="s">
        <v>198</v>
      </c>
      <c r="O41" s="23" t="s">
        <v>350</v>
      </c>
      <c r="P41" s="23" t="s">
        <v>190</v>
      </c>
      <c r="Q41">
        <f t="shared" ca="1" si="1"/>
        <v>6610</v>
      </c>
    </row>
    <row r="42" spans="1:17" x14ac:dyDescent="0.25">
      <c r="A42" s="23" t="s">
        <v>351</v>
      </c>
      <c r="B42" s="24">
        <v>46</v>
      </c>
      <c r="C42" s="23" t="s">
        <v>352</v>
      </c>
      <c r="D42" s="23" t="s">
        <v>353</v>
      </c>
      <c r="E42" s="24">
        <v>4418154091872</v>
      </c>
      <c r="F42" s="23" t="s">
        <v>352</v>
      </c>
      <c r="G42" s="23" t="s">
        <v>190</v>
      </c>
      <c r="H42" s="23" t="s">
        <v>863</v>
      </c>
      <c r="I42" s="23" t="s">
        <v>806</v>
      </c>
      <c r="J42" s="23" t="s">
        <v>354</v>
      </c>
      <c r="K42" s="23">
        <f t="shared" ca="1" si="0"/>
        <v>11217475</v>
      </c>
      <c r="L42" s="23" t="s">
        <v>349</v>
      </c>
      <c r="M42" s="23" t="s">
        <v>197</v>
      </c>
      <c r="N42" s="23" t="s">
        <v>198</v>
      </c>
      <c r="O42" s="23" t="s">
        <v>225</v>
      </c>
      <c r="P42" s="23" t="s">
        <v>190</v>
      </c>
      <c r="Q42">
        <f t="shared" ca="1" si="1"/>
        <v>233</v>
      </c>
    </row>
    <row r="43" spans="1:17" x14ac:dyDescent="0.25">
      <c r="A43" s="23" t="s">
        <v>355</v>
      </c>
      <c r="B43" s="24">
        <v>50</v>
      </c>
      <c r="C43" s="23" t="s">
        <v>356</v>
      </c>
      <c r="D43" s="23" t="s">
        <v>357</v>
      </c>
      <c r="E43" s="24">
        <v>4420154091976</v>
      </c>
      <c r="F43" s="23" t="s">
        <v>356</v>
      </c>
      <c r="G43" s="23" t="s">
        <v>190</v>
      </c>
      <c r="H43" s="23" t="s">
        <v>865</v>
      </c>
      <c r="I43" s="23" t="s">
        <v>809</v>
      </c>
      <c r="J43" s="23" t="s">
        <v>343</v>
      </c>
      <c r="K43" s="23">
        <f t="shared" ca="1" si="0"/>
        <v>11232830</v>
      </c>
      <c r="L43" s="23" t="s">
        <v>356</v>
      </c>
      <c r="M43" s="23" t="s">
        <v>197</v>
      </c>
      <c r="N43" s="23" t="s">
        <v>198</v>
      </c>
      <c r="O43" s="23" t="s">
        <v>225</v>
      </c>
      <c r="P43" s="23" t="s">
        <v>190</v>
      </c>
      <c r="Q43">
        <f t="shared" ca="1" si="1"/>
        <v>8013</v>
      </c>
    </row>
    <row r="44" spans="1:17" x14ac:dyDescent="0.25">
      <c r="A44" s="23" t="s">
        <v>358</v>
      </c>
      <c r="B44" s="24">
        <v>52</v>
      </c>
      <c r="C44" s="23" t="s">
        <v>343</v>
      </c>
      <c r="D44" s="23" t="s">
        <v>359</v>
      </c>
      <c r="E44" s="24">
        <v>4426154092130</v>
      </c>
      <c r="F44" s="23" t="s">
        <v>343</v>
      </c>
      <c r="G44" s="23" t="s">
        <v>190</v>
      </c>
      <c r="H44" s="23" t="s">
        <v>863</v>
      </c>
      <c r="I44" s="23" t="s">
        <v>805</v>
      </c>
      <c r="J44" s="23" t="s">
        <v>343</v>
      </c>
      <c r="K44" s="23">
        <f t="shared" ca="1" si="0"/>
        <v>11283941</v>
      </c>
      <c r="L44" s="23" t="s">
        <v>343</v>
      </c>
      <c r="M44" s="23" t="s">
        <v>360</v>
      </c>
      <c r="N44" s="23" t="s">
        <v>361</v>
      </c>
      <c r="O44" s="23" t="s">
        <v>362</v>
      </c>
      <c r="P44" s="23" t="s">
        <v>190</v>
      </c>
      <c r="Q44">
        <f t="shared" ca="1" si="1"/>
        <v>9282</v>
      </c>
    </row>
    <row r="45" spans="1:17" x14ac:dyDescent="0.25">
      <c r="A45" s="23" t="s">
        <v>363</v>
      </c>
      <c r="B45" s="24">
        <v>54</v>
      </c>
      <c r="C45" s="23" t="s">
        <v>364</v>
      </c>
      <c r="D45" s="23" t="s">
        <v>365</v>
      </c>
      <c r="E45" s="24">
        <v>4434154092476</v>
      </c>
      <c r="F45" s="23" t="s">
        <v>364</v>
      </c>
      <c r="G45" s="23" t="s">
        <v>190</v>
      </c>
      <c r="H45" s="23" t="s">
        <v>863</v>
      </c>
      <c r="I45" s="23" t="s">
        <v>806</v>
      </c>
      <c r="J45" s="23" t="s">
        <v>364</v>
      </c>
      <c r="K45" s="23">
        <f t="shared" ca="1" si="0"/>
        <v>11261609</v>
      </c>
      <c r="L45" s="23" t="s">
        <v>364</v>
      </c>
      <c r="M45" s="23" t="s">
        <v>197</v>
      </c>
      <c r="N45" s="23" t="s">
        <v>198</v>
      </c>
      <c r="O45" s="23" t="s">
        <v>366</v>
      </c>
      <c r="P45" s="23" t="s">
        <v>190</v>
      </c>
      <c r="Q45">
        <f t="shared" ca="1" si="1"/>
        <v>7395</v>
      </c>
    </row>
    <row r="46" spans="1:17" x14ac:dyDescent="0.25">
      <c r="A46" s="23" t="s">
        <v>367</v>
      </c>
      <c r="B46" s="24">
        <v>56</v>
      </c>
      <c r="C46" s="23" t="s">
        <v>368</v>
      </c>
      <c r="D46" s="23" t="s">
        <v>369</v>
      </c>
      <c r="E46" s="24">
        <v>4437154092564</v>
      </c>
      <c r="F46" s="23" t="s">
        <v>368</v>
      </c>
      <c r="G46" s="23" t="s">
        <v>190</v>
      </c>
      <c r="H46" s="23" t="s">
        <v>863</v>
      </c>
      <c r="I46" s="23" t="s">
        <v>806</v>
      </c>
      <c r="J46" s="23" t="s">
        <v>368</v>
      </c>
      <c r="K46" s="23">
        <f t="shared" ca="1" si="0"/>
        <v>11220153</v>
      </c>
      <c r="L46" s="23" t="s">
        <v>895</v>
      </c>
      <c r="M46" s="23" t="s">
        <v>197</v>
      </c>
      <c r="N46" s="23" t="s">
        <v>198</v>
      </c>
      <c r="O46" s="23" t="s">
        <v>370</v>
      </c>
      <c r="P46" s="23" t="s">
        <v>190</v>
      </c>
      <c r="Q46">
        <f t="shared" ca="1" si="1"/>
        <v>8626</v>
      </c>
    </row>
    <row r="47" spans="1:17" x14ac:dyDescent="0.25">
      <c r="A47" s="23" t="s">
        <v>371</v>
      </c>
      <c r="B47" s="24">
        <v>58</v>
      </c>
      <c r="C47" s="23" t="s">
        <v>372</v>
      </c>
      <c r="D47" s="23" t="s">
        <v>373</v>
      </c>
      <c r="E47" s="24">
        <v>4442154092790</v>
      </c>
      <c r="F47" s="23" t="s">
        <v>372</v>
      </c>
      <c r="G47" s="23" t="s">
        <v>190</v>
      </c>
      <c r="H47" s="23" t="s">
        <v>864</v>
      </c>
      <c r="I47" s="23" t="s">
        <v>807</v>
      </c>
      <c r="J47" s="23" t="s">
        <v>372</v>
      </c>
      <c r="K47" s="23">
        <f t="shared" ca="1" si="0"/>
        <v>11233478</v>
      </c>
      <c r="L47" s="23" t="s">
        <v>372</v>
      </c>
      <c r="M47" s="23" t="s">
        <v>197</v>
      </c>
      <c r="N47" s="23" t="s">
        <v>198</v>
      </c>
      <c r="O47" s="23" t="s">
        <v>366</v>
      </c>
      <c r="P47" s="23" t="s">
        <v>190</v>
      </c>
      <c r="Q47">
        <f t="shared" ca="1" si="1"/>
        <v>3953</v>
      </c>
    </row>
    <row r="48" spans="1:17" x14ac:dyDescent="0.25">
      <c r="A48" s="23" t="s">
        <v>374</v>
      </c>
      <c r="B48" s="24">
        <v>60</v>
      </c>
      <c r="C48" s="23" t="s">
        <v>375</v>
      </c>
      <c r="D48" s="23" t="s">
        <v>376</v>
      </c>
      <c r="E48" s="24">
        <v>4448154093002</v>
      </c>
      <c r="F48" s="23" t="s">
        <v>375</v>
      </c>
      <c r="G48" s="23" t="s">
        <v>190</v>
      </c>
      <c r="H48" s="23" t="s">
        <v>864</v>
      </c>
      <c r="I48" s="23" t="s">
        <v>807</v>
      </c>
      <c r="J48" s="23" t="s">
        <v>375</v>
      </c>
      <c r="K48" s="23">
        <f t="shared" ca="1" si="0"/>
        <v>11237739</v>
      </c>
      <c r="L48" s="23" t="s">
        <v>375</v>
      </c>
      <c r="M48" s="23" t="s">
        <v>197</v>
      </c>
      <c r="N48" s="23" t="s">
        <v>198</v>
      </c>
      <c r="O48" s="23" t="s">
        <v>370</v>
      </c>
      <c r="P48" s="23" t="s">
        <v>190</v>
      </c>
      <c r="Q48">
        <f t="shared" ca="1" si="1"/>
        <v>7505</v>
      </c>
    </row>
    <row r="49" spans="1:17" x14ac:dyDescent="0.25">
      <c r="A49" s="23" t="s">
        <v>377</v>
      </c>
      <c r="B49" s="24">
        <v>62</v>
      </c>
      <c r="C49" s="23" t="s">
        <v>378</v>
      </c>
      <c r="D49" s="23" t="s">
        <v>379</v>
      </c>
      <c r="E49" s="24">
        <v>4453154093150</v>
      </c>
      <c r="F49" s="23" t="s">
        <v>378</v>
      </c>
      <c r="G49" s="23" t="s">
        <v>190</v>
      </c>
      <c r="H49" s="23" t="s">
        <v>864</v>
      </c>
      <c r="I49" s="23" t="s">
        <v>808</v>
      </c>
      <c r="J49" s="23" t="s">
        <v>224</v>
      </c>
      <c r="K49" s="23">
        <f t="shared" ca="1" si="0"/>
        <v>11228819</v>
      </c>
      <c r="L49" s="23" t="s">
        <v>378</v>
      </c>
      <c r="M49" s="23" t="s">
        <v>197</v>
      </c>
      <c r="N49" s="23" t="s">
        <v>198</v>
      </c>
      <c r="O49" s="23" t="s">
        <v>370</v>
      </c>
      <c r="P49" s="23" t="s">
        <v>190</v>
      </c>
      <c r="Q49">
        <f t="shared" ca="1" si="1"/>
        <v>2910</v>
      </c>
    </row>
    <row r="50" spans="1:17" x14ac:dyDescent="0.25">
      <c r="A50" s="23" t="s">
        <v>380</v>
      </c>
      <c r="B50" s="24">
        <v>64</v>
      </c>
      <c r="C50" s="23" t="s">
        <v>381</v>
      </c>
      <c r="D50" s="23" t="s">
        <v>382</v>
      </c>
      <c r="E50" s="24">
        <v>4465154163690</v>
      </c>
      <c r="F50" s="23" t="s">
        <v>381</v>
      </c>
      <c r="G50" s="23" t="s">
        <v>190</v>
      </c>
      <c r="H50" s="23" t="s">
        <v>863</v>
      </c>
      <c r="I50" s="23" t="s">
        <v>805</v>
      </c>
      <c r="J50" s="23" t="s">
        <v>381</v>
      </c>
      <c r="K50" s="23">
        <f t="shared" ca="1" si="0"/>
        <v>11251374</v>
      </c>
      <c r="L50" s="23" t="s">
        <v>381</v>
      </c>
      <c r="M50" s="23" t="s">
        <v>197</v>
      </c>
      <c r="N50" s="23" t="s">
        <v>198</v>
      </c>
      <c r="O50" s="23" t="s">
        <v>370</v>
      </c>
      <c r="P50" s="23" t="s">
        <v>190</v>
      </c>
      <c r="Q50">
        <f t="shared" ca="1" si="1"/>
        <v>6157</v>
      </c>
    </row>
    <row r="51" spans="1:17" x14ac:dyDescent="0.25">
      <c r="A51" s="23" t="s">
        <v>383</v>
      </c>
      <c r="B51" s="24">
        <v>66</v>
      </c>
      <c r="C51" s="23" t="s">
        <v>384</v>
      </c>
      <c r="D51" s="23" t="s">
        <v>385</v>
      </c>
      <c r="E51" s="24">
        <v>4469154163884</v>
      </c>
      <c r="F51" s="23" t="s">
        <v>384</v>
      </c>
      <c r="G51" s="23" t="s">
        <v>190</v>
      </c>
      <c r="H51" s="23" t="s">
        <v>864</v>
      </c>
      <c r="I51" s="23" t="s">
        <v>807</v>
      </c>
      <c r="J51" s="23" t="s">
        <v>384</v>
      </c>
      <c r="K51" s="23">
        <f t="shared" ca="1" si="0"/>
        <v>11286391</v>
      </c>
      <c r="L51" s="23" t="s">
        <v>384</v>
      </c>
      <c r="M51" s="23" t="s">
        <v>197</v>
      </c>
      <c r="N51" s="23" t="s">
        <v>198</v>
      </c>
      <c r="O51" s="23" t="s">
        <v>386</v>
      </c>
      <c r="P51" s="23" t="s">
        <v>190</v>
      </c>
      <c r="Q51">
        <f t="shared" ca="1" si="1"/>
        <v>2189</v>
      </c>
    </row>
    <row r="52" spans="1:17" x14ac:dyDescent="0.25">
      <c r="A52" s="23" t="s">
        <v>387</v>
      </c>
      <c r="B52" s="24">
        <v>68</v>
      </c>
      <c r="C52" s="23" t="s">
        <v>388</v>
      </c>
      <c r="D52" s="23" t="s">
        <v>389</v>
      </c>
      <c r="E52" s="24">
        <v>4473154164082</v>
      </c>
      <c r="F52" s="23" t="s">
        <v>388</v>
      </c>
      <c r="G52" s="23" t="s">
        <v>190</v>
      </c>
      <c r="H52" s="23" t="s">
        <v>861</v>
      </c>
      <c r="I52" s="23" t="s">
        <v>803</v>
      </c>
      <c r="J52" s="23" t="s">
        <v>388</v>
      </c>
      <c r="K52" s="23">
        <f t="shared" ca="1" si="0"/>
        <v>11275561</v>
      </c>
      <c r="L52" s="23" t="s">
        <v>388</v>
      </c>
      <c r="M52" s="23" t="s">
        <v>197</v>
      </c>
      <c r="N52" s="23" t="s">
        <v>198</v>
      </c>
      <c r="O52" s="23" t="s">
        <v>390</v>
      </c>
      <c r="P52" s="23" t="s">
        <v>190</v>
      </c>
      <c r="Q52">
        <f t="shared" ca="1" si="1"/>
        <v>5221</v>
      </c>
    </row>
    <row r="53" spans="1:17" x14ac:dyDescent="0.25">
      <c r="A53" s="23" t="s">
        <v>391</v>
      </c>
      <c r="B53" s="24">
        <v>70</v>
      </c>
      <c r="C53" s="23" t="s">
        <v>392</v>
      </c>
      <c r="D53" s="23" t="s">
        <v>393</v>
      </c>
      <c r="E53" s="24">
        <v>4477154164396</v>
      </c>
      <c r="F53" s="23" t="s">
        <v>392</v>
      </c>
      <c r="G53" s="23" t="s">
        <v>190</v>
      </c>
      <c r="H53" s="23" t="s">
        <v>862</v>
      </c>
      <c r="I53" s="23" t="s">
        <v>804</v>
      </c>
      <c r="J53" s="23" t="s">
        <v>392</v>
      </c>
      <c r="K53" s="23">
        <f t="shared" ca="1" si="0"/>
        <v>11292672</v>
      </c>
      <c r="L53" s="23" t="s">
        <v>896</v>
      </c>
      <c r="M53" s="23" t="s">
        <v>197</v>
      </c>
      <c r="N53" s="23" t="s">
        <v>198</v>
      </c>
      <c r="O53" s="23" t="s">
        <v>370</v>
      </c>
      <c r="P53" s="23" t="s">
        <v>190</v>
      </c>
      <c r="Q53">
        <f t="shared" ca="1" si="1"/>
        <v>5580</v>
      </c>
    </row>
    <row r="54" spans="1:17" x14ac:dyDescent="0.25">
      <c r="A54" s="23" t="s">
        <v>394</v>
      </c>
      <c r="B54" s="24">
        <v>72</v>
      </c>
      <c r="C54" s="23" t="s">
        <v>395</v>
      </c>
      <c r="D54" s="23" t="s">
        <v>396</v>
      </c>
      <c r="E54" s="24">
        <v>4483154164685</v>
      </c>
      <c r="F54" s="23" t="s">
        <v>395</v>
      </c>
      <c r="G54" s="23" t="s">
        <v>190</v>
      </c>
      <c r="H54" s="23" t="s">
        <v>862</v>
      </c>
      <c r="I54" s="23" t="s">
        <v>804</v>
      </c>
      <c r="J54" s="23" t="s">
        <v>395</v>
      </c>
      <c r="K54" s="23">
        <f t="shared" ca="1" si="0"/>
        <v>11233073</v>
      </c>
      <c r="L54" s="23" t="s">
        <v>395</v>
      </c>
      <c r="M54" s="23" t="s">
        <v>197</v>
      </c>
      <c r="N54" s="23" t="s">
        <v>198</v>
      </c>
      <c r="O54" s="23" t="s">
        <v>366</v>
      </c>
      <c r="P54" s="23" t="s">
        <v>190</v>
      </c>
      <c r="Q54">
        <f t="shared" ca="1" si="1"/>
        <v>4603</v>
      </c>
    </row>
    <row r="55" spans="1:17" x14ac:dyDescent="0.25">
      <c r="A55" s="23" t="s">
        <v>397</v>
      </c>
      <c r="B55" s="24">
        <v>75</v>
      </c>
      <c r="C55" s="23" t="s">
        <v>398</v>
      </c>
      <c r="D55" s="23" t="s">
        <v>399</v>
      </c>
      <c r="E55" s="24">
        <v>4485154164772</v>
      </c>
      <c r="F55" s="23" t="s">
        <v>398</v>
      </c>
      <c r="G55" s="23" t="s">
        <v>190</v>
      </c>
      <c r="H55" s="23" t="s">
        <v>863</v>
      </c>
      <c r="I55" s="23" t="s">
        <v>810</v>
      </c>
      <c r="J55" s="23" t="s">
        <v>398</v>
      </c>
      <c r="K55" s="23">
        <f t="shared" ca="1" si="0"/>
        <v>11219808</v>
      </c>
      <c r="L55" s="23" t="s">
        <v>398</v>
      </c>
      <c r="M55" s="23" t="s">
        <v>400</v>
      </c>
      <c r="N55" s="23" t="s">
        <v>198</v>
      </c>
      <c r="O55" s="23" t="s">
        <v>251</v>
      </c>
      <c r="P55" s="23" t="s">
        <v>190</v>
      </c>
      <c r="Q55">
        <f t="shared" ca="1" si="1"/>
        <v>7620</v>
      </c>
    </row>
    <row r="56" spans="1:17" x14ac:dyDescent="0.25">
      <c r="A56" s="23" t="s">
        <v>401</v>
      </c>
      <c r="B56" s="24">
        <v>132</v>
      </c>
      <c r="C56" s="23" t="s">
        <v>402</v>
      </c>
      <c r="D56" s="23" t="s">
        <v>403</v>
      </c>
      <c r="E56" s="24">
        <v>4489154164928</v>
      </c>
      <c r="F56" s="23" t="s">
        <v>402</v>
      </c>
      <c r="G56" s="23" t="s">
        <v>190</v>
      </c>
      <c r="H56" s="23" t="s">
        <v>861</v>
      </c>
      <c r="I56" s="23" t="s">
        <v>803</v>
      </c>
      <c r="J56" s="23" t="s">
        <v>224</v>
      </c>
      <c r="K56" s="23">
        <f t="shared" ca="1" si="0"/>
        <v>11244462</v>
      </c>
      <c r="L56" s="23" t="s">
        <v>402</v>
      </c>
      <c r="M56" s="23" t="s">
        <v>360</v>
      </c>
      <c r="N56" s="23" t="s">
        <v>198</v>
      </c>
      <c r="O56" s="23" t="s">
        <v>225</v>
      </c>
      <c r="P56" s="23" t="s">
        <v>190</v>
      </c>
      <c r="Q56">
        <f t="shared" ca="1" si="1"/>
        <v>2067</v>
      </c>
    </row>
    <row r="57" spans="1:17" x14ac:dyDescent="0.25">
      <c r="A57" s="23" t="s">
        <v>404</v>
      </c>
      <c r="B57" s="24">
        <v>133</v>
      </c>
      <c r="C57" s="23" t="s">
        <v>405</v>
      </c>
      <c r="D57" s="23" t="s">
        <v>406</v>
      </c>
      <c r="E57" s="24">
        <v>4491154165003</v>
      </c>
      <c r="F57" s="23" t="s">
        <v>405</v>
      </c>
      <c r="G57" s="23" t="s">
        <v>190</v>
      </c>
      <c r="H57" s="23" t="s">
        <v>861</v>
      </c>
      <c r="I57" s="23" t="s">
        <v>803</v>
      </c>
      <c r="J57" s="23" t="s">
        <v>224</v>
      </c>
      <c r="K57" s="23">
        <f t="shared" ca="1" si="0"/>
        <v>11231024</v>
      </c>
      <c r="L57" s="23" t="s">
        <v>405</v>
      </c>
      <c r="M57" s="23" t="s">
        <v>360</v>
      </c>
      <c r="N57" s="23" t="s">
        <v>198</v>
      </c>
      <c r="O57" s="23" t="s">
        <v>225</v>
      </c>
      <c r="P57" s="23" t="s">
        <v>190</v>
      </c>
      <c r="Q57">
        <f t="shared" ca="1" si="1"/>
        <v>2872</v>
      </c>
    </row>
    <row r="58" spans="1:17" x14ac:dyDescent="0.25">
      <c r="A58" s="23" t="s">
        <v>407</v>
      </c>
      <c r="B58" s="24">
        <v>134</v>
      </c>
      <c r="C58" s="23" t="s">
        <v>408</v>
      </c>
      <c r="D58" s="23" t="s">
        <v>409</v>
      </c>
      <c r="E58" s="24">
        <v>4493154165093</v>
      </c>
      <c r="F58" s="23" t="s">
        <v>408</v>
      </c>
      <c r="G58" s="23" t="s">
        <v>190</v>
      </c>
      <c r="H58" s="23" t="s">
        <v>863</v>
      </c>
      <c r="I58" s="23" t="s">
        <v>806</v>
      </c>
      <c r="J58" s="23" t="s">
        <v>354</v>
      </c>
      <c r="K58" s="23">
        <f t="shared" ca="1" si="0"/>
        <v>11262245</v>
      </c>
      <c r="L58" s="23" t="s">
        <v>405</v>
      </c>
      <c r="M58" s="23" t="s">
        <v>360</v>
      </c>
      <c r="N58" s="23" t="s">
        <v>198</v>
      </c>
      <c r="O58" s="23" t="s">
        <v>225</v>
      </c>
      <c r="P58" s="23" t="s">
        <v>190</v>
      </c>
      <c r="Q58">
        <f t="shared" ca="1" si="1"/>
        <v>5966</v>
      </c>
    </row>
    <row r="59" spans="1:17" x14ac:dyDescent="0.25">
      <c r="A59" s="23" t="s">
        <v>410</v>
      </c>
      <c r="B59" s="24">
        <v>135</v>
      </c>
      <c r="C59" s="23" t="s">
        <v>411</v>
      </c>
      <c r="D59" s="23" t="s">
        <v>412</v>
      </c>
      <c r="E59" s="24">
        <v>4495154165168</v>
      </c>
      <c r="F59" s="23" t="s">
        <v>411</v>
      </c>
      <c r="G59" s="23" t="s">
        <v>190</v>
      </c>
      <c r="H59" s="23" t="s">
        <v>865</v>
      </c>
      <c r="I59" s="23" t="s">
        <v>809</v>
      </c>
      <c r="J59" s="23" t="s">
        <v>354</v>
      </c>
      <c r="K59" s="23">
        <f t="shared" ca="1" si="0"/>
        <v>11296294</v>
      </c>
      <c r="L59" s="23" t="s">
        <v>411</v>
      </c>
      <c r="M59" s="23" t="s">
        <v>360</v>
      </c>
      <c r="N59" s="23" t="s">
        <v>198</v>
      </c>
      <c r="O59" s="23" t="s">
        <v>225</v>
      </c>
      <c r="P59" s="23" t="s">
        <v>190</v>
      </c>
      <c r="Q59">
        <f t="shared" ca="1" si="1"/>
        <v>2976</v>
      </c>
    </row>
    <row r="60" spans="1:17" x14ac:dyDescent="0.25">
      <c r="A60" s="23" t="s">
        <v>413</v>
      </c>
      <c r="B60" s="24">
        <v>137</v>
      </c>
      <c r="C60" s="23" t="s">
        <v>414</v>
      </c>
      <c r="D60" s="23" t="s">
        <v>415</v>
      </c>
      <c r="E60" s="24">
        <v>4501154165335</v>
      </c>
      <c r="F60" s="23" t="s">
        <v>414</v>
      </c>
      <c r="G60" s="23" t="s">
        <v>190</v>
      </c>
      <c r="H60" s="23" t="s">
        <v>861</v>
      </c>
      <c r="I60" s="23" t="s">
        <v>803</v>
      </c>
      <c r="J60" s="23" t="s">
        <v>414</v>
      </c>
      <c r="K60" s="23">
        <f t="shared" ca="1" si="0"/>
        <v>11261222</v>
      </c>
      <c r="L60" s="23" t="s">
        <v>897</v>
      </c>
      <c r="M60" s="23" t="s">
        <v>400</v>
      </c>
      <c r="N60" s="23" t="s">
        <v>198</v>
      </c>
      <c r="O60" s="23" t="s">
        <v>416</v>
      </c>
      <c r="P60" s="23" t="s">
        <v>200</v>
      </c>
      <c r="Q60">
        <f t="shared" ca="1" si="1"/>
        <v>8576</v>
      </c>
    </row>
    <row r="61" spans="1:17" x14ac:dyDescent="0.25">
      <c r="A61" s="23" t="s">
        <v>417</v>
      </c>
      <c r="B61" s="24">
        <v>139</v>
      </c>
      <c r="C61" s="23" t="s">
        <v>418</v>
      </c>
      <c r="D61" s="23" t="s">
        <v>419</v>
      </c>
      <c r="E61" s="24">
        <v>4503154165405</v>
      </c>
      <c r="F61" s="23" t="s">
        <v>418</v>
      </c>
      <c r="G61" s="23" t="s">
        <v>190</v>
      </c>
      <c r="H61" s="23" t="s">
        <v>861</v>
      </c>
      <c r="I61" s="23" t="s">
        <v>803</v>
      </c>
      <c r="J61" s="23" t="s">
        <v>418</v>
      </c>
      <c r="K61" s="23">
        <f t="shared" ca="1" si="0"/>
        <v>11282278</v>
      </c>
      <c r="L61" s="23" t="s">
        <v>418</v>
      </c>
      <c r="M61" s="23" t="s">
        <v>400</v>
      </c>
      <c r="N61" s="23" t="s">
        <v>198</v>
      </c>
      <c r="O61" s="23" t="s">
        <v>416</v>
      </c>
      <c r="P61" s="23" t="s">
        <v>200</v>
      </c>
      <c r="Q61">
        <f t="shared" ca="1" si="1"/>
        <v>2462</v>
      </c>
    </row>
    <row r="62" spans="1:17" x14ac:dyDescent="0.25">
      <c r="A62" s="23" t="s">
        <v>420</v>
      </c>
      <c r="B62" s="24">
        <v>141</v>
      </c>
      <c r="C62" s="23" t="s">
        <v>421</v>
      </c>
      <c r="D62" s="23" t="s">
        <v>422</v>
      </c>
      <c r="E62" s="24">
        <v>4507154165613</v>
      </c>
      <c r="F62" s="23" t="s">
        <v>421</v>
      </c>
      <c r="G62" s="23" t="s">
        <v>190</v>
      </c>
      <c r="H62" s="23" t="s">
        <v>861</v>
      </c>
      <c r="I62" s="23" t="s">
        <v>803</v>
      </c>
      <c r="J62" s="23" t="s">
        <v>421</v>
      </c>
      <c r="K62" s="23">
        <f t="shared" ca="1" si="0"/>
        <v>11223772</v>
      </c>
      <c r="L62" s="23" t="s">
        <v>421</v>
      </c>
      <c r="M62" s="23" t="s">
        <v>400</v>
      </c>
      <c r="N62" s="23" t="s">
        <v>198</v>
      </c>
      <c r="O62" s="23" t="s">
        <v>305</v>
      </c>
      <c r="P62" s="23" t="s">
        <v>282</v>
      </c>
      <c r="Q62">
        <f t="shared" ca="1" si="1"/>
        <v>5376</v>
      </c>
    </row>
    <row r="63" spans="1:17" x14ac:dyDescent="0.25">
      <c r="A63" s="23" t="s">
        <v>423</v>
      </c>
      <c r="B63" s="24">
        <v>143</v>
      </c>
      <c r="C63" s="23" t="s">
        <v>424</v>
      </c>
      <c r="D63" s="23" t="s">
        <v>425</v>
      </c>
      <c r="E63" s="24">
        <v>4511154165827</v>
      </c>
      <c r="F63" s="23" t="s">
        <v>424</v>
      </c>
      <c r="G63" s="23" t="s">
        <v>190</v>
      </c>
      <c r="H63" s="23" t="s">
        <v>861</v>
      </c>
      <c r="I63" s="23" t="s">
        <v>803</v>
      </c>
      <c r="J63" s="23" t="s">
        <v>424</v>
      </c>
      <c r="K63" s="23">
        <f t="shared" ca="1" si="0"/>
        <v>11237984</v>
      </c>
      <c r="L63" s="23" t="s">
        <v>898</v>
      </c>
      <c r="M63" s="23" t="s">
        <v>400</v>
      </c>
      <c r="N63" s="23" t="s">
        <v>198</v>
      </c>
      <c r="O63" s="23" t="s">
        <v>251</v>
      </c>
      <c r="P63" s="23" t="s">
        <v>190</v>
      </c>
      <c r="Q63">
        <f t="shared" ca="1" si="1"/>
        <v>7996</v>
      </c>
    </row>
    <row r="64" spans="1:17" x14ac:dyDescent="0.25">
      <c r="A64" s="23" t="s">
        <v>426</v>
      </c>
      <c r="B64" s="24">
        <v>145</v>
      </c>
      <c r="C64" s="23" t="s">
        <v>427</v>
      </c>
      <c r="D64" s="23" t="s">
        <v>428</v>
      </c>
      <c r="E64" s="24">
        <v>4515154166007</v>
      </c>
      <c r="F64" s="23" t="s">
        <v>427</v>
      </c>
      <c r="G64" s="23" t="s">
        <v>190</v>
      </c>
      <c r="H64" s="23" t="s">
        <v>861</v>
      </c>
      <c r="I64" s="23" t="s">
        <v>803</v>
      </c>
      <c r="J64" s="23" t="s">
        <v>424</v>
      </c>
      <c r="K64" s="23">
        <f t="shared" ca="1" si="0"/>
        <v>11285794</v>
      </c>
      <c r="L64" s="23" t="s">
        <v>424</v>
      </c>
      <c r="M64" s="23" t="s">
        <v>400</v>
      </c>
      <c r="N64" s="23" t="s">
        <v>198</v>
      </c>
      <c r="O64" s="23" t="s">
        <v>251</v>
      </c>
      <c r="P64" s="23" t="s">
        <v>190</v>
      </c>
      <c r="Q64">
        <f t="shared" ca="1" si="1"/>
        <v>5030</v>
      </c>
    </row>
    <row r="65" spans="1:17" x14ac:dyDescent="0.25">
      <c r="A65" s="23" t="s">
        <v>429</v>
      </c>
      <c r="B65" s="24">
        <v>147</v>
      </c>
      <c r="C65" s="23" t="s">
        <v>430</v>
      </c>
      <c r="D65" s="23" t="s">
        <v>431</v>
      </c>
      <c r="E65" s="24">
        <v>4521154166250</v>
      </c>
      <c r="F65" s="23" t="s">
        <v>430</v>
      </c>
      <c r="G65" s="23" t="s">
        <v>190</v>
      </c>
      <c r="H65" s="23" t="s">
        <v>861</v>
      </c>
      <c r="I65" s="23" t="s">
        <v>803</v>
      </c>
      <c r="J65" s="23" t="s">
        <v>430</v>
      </c>
      <c r="K65" s="23">
        <f t="shared" ca="1" si="0"/>
        <v>11280503</v>
      </c>
      <c r="L65" s="23" t="s">
        <v>430</v>
      </c>
      <c r="M65" s="23" t="s">
        <v>400</v>
      </c>
      <c r="N65" s="23" t="s">
        <v>198</v>
      </c>
      <c r="O65" s="23" t="s">
        <v>251</v>
      </c>
      <c r="P65" s="23" t="s">
        <v>190</v>
      </c>
      <c r="Q65">
        <f t="shared" ca="1" si="1"/>
        <v>8507</v>
      </c>
    </row>
    <row r="66" spans="1:17" x14ac:dyDescent="0.25">
      <c r="A66" s="23" t="s">
        <v>432</v>
      </c>
      <c r="B66" s="24">
        <v>149</v>
      </c>
      <c r="C66" s="23" t="s">
        <v>433</v>
      </c>
      <c r="D66" s="23" t="s">
        <v>434</v>
      </c>
      <c r="E66" s="24">
        <v>4525154166625</v>
      </c>
      <c r="F66" s="23" t="s">
        <v>433</v>
      </c>
      <c r="G66" s="23" t="s">
        <v>190</v>
      </c>
      <c r="H66" s="23" t="s">
        <v>861</v>
      </c>
      <c r="I66" s="23" t="s">
        <v>803</v>
      </c>
      <c r="J66" s="23" t="s">
        <v>433</v>
      </c>
      <c r="K66" s="23">
        <f t="shared" ca="1" si="0"/>
        <v>11269331</v>
      </c>
      <c r="L66" s="23" t="s">
        <v>433</v>
      </c>
      <c r="M66" s="23" t="s">
        <v>400</v>
      </c>
      <c r="N66" s="23" t="s">
        <v>198</v>
      </c>
      <c r="O66" s="23" t="s">
        <v>251</v>
      </c>
      <c r="P66" s="23" t="s">
        <v>190</v>
      </c>
      <c r="Q66">
        <f t="shared" ca="1" si="1"/>
        <v>9696</v>
      </c>
    </row>
    <row r="67" spans="1:17" x14ac:dyDescent="0.25">
      <c r="A67" s="23" t="s">
        <v>435</v>
      </c>
      <c r="B67" s="24">
        <v>151</v>
      </c>
      <c r="C67" s="23" t="s">
        <v>354</v>
      </c>
      <c r="D67" s="23" t="s">
        <v>436</v>
      </c>
      <c r="E67" s="24">
        <v>4527154166719</v>
      </c>
      <c r="F67" s="23" t="s">
        <v>354</v>
      </c>
      <c r="G67" s="23" t="s">
        <v>190</v>
      </c>
      <c r="H67" s="23" t="s">
        <v>861</v>
      </c>
      <c r="I67" s="23" t="s">
        <v>803</v>
      </c>
      <c r="J67" s="23" t="s">
        <v>354</v>
      </c>
      <c r="K67" s="23">
        <f t="shared" ref="K67:K130" ca="1" si="2">RANDBETWEEN(11215486,11298765)</f>
        <v>11270717</v>
      </c>
      <c r="L67" s="23" t="s">
        <v>899</v>
      </c>
      <c r="M67" s="23" t="s">
        <v>400</v>
      </c>
      <c r="N67" s="23" t="s">
        <v>198</v>
      </c>
      <c r="O67" s="23" t="s">
        <v>251</v>
      </c>
      <c r="P67" s="23" t="s">
        <v>190</v>
      </c>
      <c r="Q67">
        <f t="shared" ref="Q67:Q130" ca="1" si="3">RANDBETWEEN(100,10000)</f>
        <v>5262</v>
      </c>
    </row>
    <row r="68" spans="1:17" x14ac:dyDescent="0.25">
      <c r="A68" s="23" t="s">
        <v>437</v>
      </c>
      <c r="B68" s="24">
        <v>153</v>
      </c>
      <c r="C68" s="23" t="s">
        <v>438</v>
      </c>
      <c r="D68" s="23" t="s">
        <v>439</v>
      </c>
      <c r="E68" s="24">
        <v>4534154167026</v>
      </c>
      <c r="F68" s="23" t="s">
        <v>438</v>
      </c>
      <c r="G68" s="23" t="s">
        <v>190</v>
      </c>
      <c r="H68" s="23" t="s">
        <v>861</v>
      </c>
      <c r="I68" s="23" t="s">
        <v>803</v>
      </c>
      <c r="J68" s="23" t="s">
        <v>438</v>
      </c>
      <c r="K68" s="23">
        <f t="shared" ca="1" si="2"/>
        <v>11257059</v>
      </c>
      <c r="L68" s="23" t="s">
        <v>438</v>
      </c>
      <c r="M68" s="23" t="s">
        <v>400</v>
      </c>
      <c r="N68" s="23" t="s">
        <v>198</v>
      </c>
      <c r="O68" s="23" t="s">
        <v>251</v>
      </c>
      <c r="P68" s="23" t="s">
        <v>190</v>
      </c>
      <c r="Q68">
        <f t="shared" ca="1" si="3"/>
        <v>6614</v>
      </c>
    </row>
    <row r="69" spans="1:17" x14ac:dyDescent="0.25">
      <c r="A69" s="23" t="s">
        <v>440</v>
      </c>
      <c r="B69" s="24">
        <v>155</v>
      </c>
      <c r="C69" s="23" t="s">
        <v>441</v>
      </c>
      <c r="D69" s="23" t="s">
        <v>442</v>
      </c>
      <c r="E69" s="24">
        <v>4536154167102</v>
      </c>
      <c r="F69" s="23" t="s">
        <v>441</v>
      </c>
      <c r="G69" s="23" t="s">
        <v>190</v>
      </c>
      <c r="H69" s="23" t="s">
        <v>861</v>
      </c>
      <c r="I69" s="23" t="s">
        <v>803</v>
      </c>
      <c r="J69" s="23" t="s">
        <v>441</v>
      </c>
      <c r="K69" s="23">
        <f t="shared" ca="1" si="2"/>
        <v>11266735</v>
      </c>
      <c r="L69" s="23" t="s">
        <v>441</v>
      </c>
      <c r="M69" s="23" t="s">
        <v>400</v>
      </c>
      <c r="N69" s="23" t="s">
        <v>198</v>
      </c>
      <c r="O69" s="23" t="s">
        <v>443</v>
      </c>
      <c r="P69" s="23" t="s">
        <v>190</v>
      </c>
      <c r="Q69">
        <f t="shared" ca="1" si="3"/>
        <v>8611</v>
      </c>
    </row>
    <row r="70" spans="1:17" x14ac:dyDescent="0.25">
      <c r="A70" s="23" t="s">
        <v>444</v>
      </c>
      <c r="B70" s="24">
        <v>157</v>
      </c>
      <c r="C70" s="23" t="s">
        <v>445</v>
      </c>
      <c r="D70" s="23" t="s">
        <v>446</v>
      </c>
      <c r="E70" s="24">
        <v>4540154167293</v>
      </c>
      <c r="F70" s="23" t="s">
        <v>445</v>
      </c>
      <c r="G70" s="23" t="s">
        <v>190</v>
      </c>
      <c r="H70" s="23" t="s">
        <v>862</v>
      </c>
      <c r="I70" s="23" t="s">
        <v>811</v>
      </c>
      <c r="J70" s="23" t="s">
        <v>445</v>
      </c>
      <c r="K70" s="23">
        <f t="shared" ca="1" si="2"/>
        <v>11284468</v>
      </c>
      <c r="L70" s="23" t="s">
        <v>445</v>
      </c>
      <c r="M70" s="23" t="s">
        <v>400</v>
      </c>
      <c r="N70" s="23" t="s">
        <v>198</v>
      </c>
      <c r="O70" s="23" t="s">
        <v>251</v>
      </c>
      <c r="P70" s="23" t="s">
        <v>190</v>
      </c>
      <c r="Q70">
        <f t="shared" ca="1" si="3"/>
        <v>9700</v>
      </c>
    </row>
    <row r="71" spans="1:17" x14ac:dyDescent="0.25">
      <c r="A71" s="23" t="s">
        <v>447</v>
      </c>
      <c r="B71" s="24">
        <v>159</v>
      </c>
      <c r="C71" s="23" t="s">
        <v>448</v>
      </c>
      <c r="D71" s="23" t="s">
        <v>449</v>
      </c>
      <c r="E71" s="24">
        <v>4546154168115</v>
      </c>
      <c r="F71" s="23" t="s">
        <v>448</v>
      </c>
      <c r="G71" s="23" t="s">
        <v>190</v>
      </c>
      <c r="H71" s="23" t="s">
        <v>862</v>
      </c>
      <c r="I71" s="23" t="s">
        <v>871</v>
      </c>
      <c r="J71" s="23" t="s">
        <v>448</v>
      </c>
      <c r="K71" s="23">
        <f t="shared" ca="1" si="2"/>
        <v>11229589</v>
      </c>
      <c r="L71" s="23" t="s">
        <v>448</v>
      </c>
      <c r="M71" s="23" t="s">
        <v>400</v>
      </c>
      <c r="N71" s="23" t="s">
        <v>198</v>
      </c>
      <c r="O71" s="23" t="s">
        <v>251</v>
      </c>
      <c r="P71" s="23" t="s">
        <v>190</v>
      </c>
      <c r="Q71">
        <f t="shared" ca="1" si="3"/>
        <v>2430</v>
      </c>
    </row>
    <row r="72" spans="1:17" x14ac:dyDescent="0.25">
      <c r="A72" s="23" t="s">
        <v>450</v>
      </c>
      <c r="B72" s="24">
        <v>161</v>
      </c>
      <c r="C72" s="23" t="s">
        <v>451</v>
      </c>
      <c r="D72" s="23" t="s">
        <v>452</v>
      </c>
      <c r="E72" s="24">
        <v>4550154168470</v>
      </c>
      <c r="F72" s="23" t="s">
        <v>451</v>
      </c>
      <c r="G72" s="23" t="s">
        <v>190</v>
      </c>
      <c r="H72" s="23" t="s">
        <v>862</v>
      </c>
      <c r="I72" s="23" t="s">
        <v>813</v>
      </c>
      <c r="J72" s="23" t="s">
        <v>451</v>
      </c>
      <c r="K72" s="23">
        <f t="shared" ca="1" si="2"/>
        <v>11222216</v>
      </c>
      <c r="L72" s="23" t="s">
        <v>451</v>
      </c>
      <c r="M72" s="23" t="s">
        <v>400</v>
      </c>
      <c r="N72" s="23" t="s">
        <v>198</v>
      </c>
      <c r="O72" s="23" t="s">
        <v>251</v>
      </c>
      <c r="P72" s="23" t="s">
        <v>190</v>
      </c>
      <c r="Q72">
        <f t="shared" ca="1" si="3"/>
        <v>8923</v>
      </c>
    </row>
    <row r="73" spans="1:17" x14ac:dyDescent="0.25">
      <c r="A73" s="23" t="s">
        <v>453</v>
      </c>
      <c r="B73" s="24">
        <v>163</v>
      </c>
      <c r="C73" s="23" t="s">
        <v>454</v>
      </c>
      <c r="D73" s="23" t="s">
        <v>455</v>
      </c>
      <c r="E73" s="24">
        <v>4554154168632</v>
      </c>
      <c r="F73" s="23" t="s">
        <v>454</v>
      </c>
      <c r="G73" s="23" t="s">
        <v>190</v>
      </c>
      <c r="H73" s="23" t="s">
        <v>862</v>
      </c>
      <c r="I73" s="23" t="s">
        <v>813</v>
      </c>
      <c r="J73" s="23" t="s">
        <v>454</v>
      </c>
      <c r="K73" s="23">
        <f t="shared" ca="1" si="2"/>
        <v>11263555</v>
      </c>
      <c r="L73" s="23" t="s">
        <v>454</v>
      </c>
      <c r="M73" s="23" t="s">
        <v>400</v>
      </c>
      <c r="N73" s="23" t="s">
        <v>198</v>
      </c>
      <c r="O73" s="23" t="s">
        <v>456</v>
      </c>
      <c r="P73" s="23" t="s">
        <v>190</v>
      </c>
      <c r="Q73">
        <f t="shared" ca="1" si="3"/>
        <v>6965</v>
      </c>
    </row>
    <row r="74" spans="1:17" x14ac:dyDescent="0.25">
      <c r="A74" s="23" t="s">
        <v>457</v>
      </c>
      <c r="B74" s="24">
        <v>165</v>
      </c>
      <c r="C74" s="23" t="s">
        <v>458</v>
      </c>
      <c r="D74" s="23" t="s">
        <v>459</v>
      </c>
      <c r="E74" s="24">
        <v>4558154168806</v>
      </c>
      <c r="F74" s="23" t="s">
        <v>458</v>
      </c>
      <c r="G74" s="23" t="s">
        <v>190</v>
      </c>
      <c r="H74" s="23" t="s">
        <v>862</v>
      </c>
      <c r="I74" s="23" t="s">
        <v>813</v>
      </c>
      <c r="J74" s="23" t="s">
        <v>458</v>
      </c>
      <c r="K74" s="23">
        <f t="shared" ca="1" si="2"/>
        <v>11260594</v>
      </c>
      <c r="L74" s="23" t="s">
        <v>458</v>
      </c>
      <c r="M74" s="23" t="s">
        <v>400</v>
      </c>
      <c r="N74" s="23" t="s">
        <v>198</v>
      </c>
      <c r="O74" s="23" t="s">
        <v>251</v>
      </c>
      <c r="P74" s="23" t="s">
        <v>190</v>
      </c>
      <c r="Q74">
        <f t="shared" ca="1" si="3"/>
        <v>7035</v>
      </c>
    </row>
    <row r="75" spans="1:17" x14ac:dyDescent="0.25">
      <c r="A75" s="23" t="s">
        <v>460</v>
      </c>
      <c r="B75" s="24">
        <v>167</v>
      </c>
      <c r="C75" s="23" t="s">
        <v>461</v>
      </c>
      <c r="D75" s="23" t="s">
        <v>462</v>
      </c>
      <c r="E75" s="24">
        <v>4562154168971</v>
      </c>
      <c r="F75" s="23" t="s">
        <v>461</v>
      </c>
      <c r="G75" s="23" t="s">
        <v>190</v>
      </c>
      <c r="H75" s="23" t="s">
        <v>862</v>
      </c>
      <c r="I75" s="23" t="s">
        <v>814</v>
      </c>
      <c r="J75" s="23" t="s">
        <v>458</v>
      </c>
      <c r="K75" s="23">
        <f t="shared" ca="1" si="2"/>
        <v>11297286</v>
      </c>
      <c r="L75" s="23" t="s">
        <v>458</v>
      </c>
      <c r="M75" s="23" t="s">
        <v>400</v>
      </c>
      <c r="N75" s="23" t="s">
        <v>198</v>
      </c>
      <c r="O75" s="23" t="s">
        <v>251</v>
      </c>
      <c r="P75" s="23" t="s">
        <v>190</v>
      </c>
      <c r="Q75">
        <f t="shared" ca="1" si="3"/>
        <v>3960</v>
      </c>
    </row>
    <row r="76" spans="1:17" x14ac:dyDescent="0.25">
      <c r="A76" s="23" t="s">
        <v>463</v>
      </c>
      <c r="B76" s="24">
        <v>169</v>
      </c>
      <c r="C76" s="23" t="s">
        <v>464</v>
      </c>
      <c r="D76" s="23" t="s">
        <v>465</v>
      </c>
      <c r="E76" s="24">
        <v>4399152213423</v>
      </c>
      <c r="F76" s="23" t="s">
        <v>464</v>
      </c>
      <c r="G76" s="23" t="s">
        <v>190</v>
      </c>
      <c r="H76" s="23" t="s">
        <v>862</v>
      </c>
      <c r="I76" s="23" t="s">
        <v>814</v>
      </c>
      <c r="J76" s="23" t="s">
        <v>458</v>
      </c>
      <c r="K76" s="23">
        <f t="shared" ca="1" si="2"/>
        <v>11255636</v>
      </c>
      <c r="L76" s="23" t="s">
        <v>458</v>
      </c>
      <c r="M76" s="23" t="s">
        <v>400</v>
      </c>
      <c r="N76" s="23" t="s">
        <v>198</v>
      </c>
      <c r="O76" s="23" t="s">
        <v>456</v>
      </c>
      <c r="P76" s="23" t="s">
        <v>190</v>
      </c>
      <c r="Q76">
        <f t="shared" ca="1" si="3"/>
        <v>316</v>
      </c>
    </row>
    <row r="77" spans="1:17" x14ac:dyDescent="0.25">
      <c r="A77" s="23" t="s">
        <v>466</v>
      </c>
      <c r="B77" s="24">
        <v>171</v>
      </c>
      <c r="C77" s="23" t="s">
        <v>467</v>
      </c>
      <c r="D77" s="23" t="s">
        <v>468</v>
      </c>
      <c r="E77" s="24">
        <v>4410152215365</v>
      </c>
      <c r="F77" s="23" t="s">
        <v>467</v>
      </c>
      <c r="G77" s="23" t="s">
        <v>190</v>
      </c>
      <c r="H77" s="23" t="s">
        <v>862</v>
      </c>
      <c r="I77" s="23" t="s">
        <v>815</v>
      </c>
      <c r="J77" s="23" t="s">
        <v>224</v>
      </c>
      <c r="K77" s="23">
        <f t="shared" ca="1" si="2"/>
        <v>11254243</v>
      </c>
      <c r="L77" s="23" t="s">
        <v>467</v>
      </c>
      <c r="M77" s="23" t="s">
        <v>400</v>
      </c>
      <c r="N77" s="23" t="s">
        <v>198</v>
      </c>
      <c r="O77" s="23" t="s">
        <v>251</v>
      </c>
      <c r="P77" s="23" t="s">
        <v>190</v>
      </c>
      <c r="Q77">
        <f t="shared" ca="1" si="3"/>
        <v>8287</v>
      </c>
    </row>
    <row r="78" spans="1:17" x14ac:dyDescent="0.25">
      <c r="A78" s="23" t="s">
        <v>469</v>
      </c>
      <c r="B78" s="24">
        <v>173</v>
      </c>
      <c r="C78" s="23" t="s">
        <v>470</v>
      </c>
      <c r="D78" s="23" t="s">
        <v>471</v>
      </c>
      <c r="E78" s="24">
        <v>4412152215393</v>
      </c>
      <c r="F78" s="23" t="s">
        <v>470</v>
      </c>
      <c r="G78" s="23" t="s">
        <v>190</v>
      </c>
      <c r="H78" s="23" t="s">
        <v>862</v>
      </c>
      <c r="I78" s="23" t="s">
        <v>816</v>
      </c>
      <c r="J78" s="23" t="s">
        <v>224</v>
      </c>
      <c r="K78" s="23">
        <f t="shared" ca="1" si="2"/>
        <v>11245066</v>
      </c>
      <c r="L78" s="23" t="s">
        <v>467</v>
      </c>
      <c r="M78" s="23" t="s">
        <v>400</v>
      </c>
      <c r="N78" s="23" t="s">
        <v>198</v>
      </c>
      <c r="O78" s="23" t="s">
        <v>251</v>
      </c>
      <c r="P78" s="23" t="s">
        <v>190</v>
      </c>
      <c r="Q78">
        <f t="shared" ca="1" si="3"/>
        <v>8843</v>
      </c>
    </row>
    <row r="79" spans="1:17" x14ac:dyDescent="0.25">
      <c r="A79" s="23" t="s">
        <v>472</v>
      </c>
      <c r="B79" s="24">
        <v>175</v>
      </c>
      <c r="C79" s="23" t="s">
        <v>473</v>
      </c>
      <c r="D79" s="23" t="s">
        <v>474</v>
      </c>
      <c r="E79" s="24">
        <v>4404152215001</v>
      </c>
      <c r="F79" s="23" t="s">
        <v>473</v>
      </c>
      <c r="G79" s="23" t="s">
        <v>190</v>
      </c>
      <c r="H79" s="23" t="s">
        <v>863</v>
      </c>
      <c r="I79" s="23" t="s">
        <v>805</v>
      </c>
      <c r="J79" s="23" t="s">
        <v>451</v>
      </c>
      <c r="K79" s="23">
        <f t="shared" ca="1" si="2"/>
        <v>11274190</v>
      </c>
      <c r="L79" s="23" t="s">
        <v>473</v>
      </c>
      <c r="M79" s="23" t="s">
        <v>400</v>
      </c>
      <c r="N79" s="23" t="s">
        <v>198</v>
      </c>
      <c r="O79" s="23" t="s">
        <v>251</v>
      </c>
      <c r="P79" s="23" t="s">
        <v>190</v>
      </c>
      <c r="Q79">
        <f t="shared" ca="1" si="3"/>
        <v>7781</v>
      </c>
    </row>
    <row r="80" spans="1:17" x14ac:dyDescent="0.25">
      <c r="A80" s="23" t="s">
        <v>475</v>
      </c>
      <c r="B80" s="24">
        <v>177</v>
      </c>
      <c r="C80" s="23" t="s">
        <v>476</v>
      </c>
      <c r="D80" s="23" t="s">
        <v>477</v>
      </c>
      <c r="E80" s="24">
        <v>4408152215205</v>
      </c>
      <c r="F80" s="23" t="s">
        <v>476</v>
      </c>
      <c r="G80" s="23" t="s">
        <v>190</v>
      </c>
      <c r="H80" s="23" t="s">
        <v>863</v>
      </c>
      <c r="I80" s="23" t="s">
        <v>806</v>
      </c>
      <c r="J80" s="23" t="s">
        <v>476</v>
      </c>
      <c r="K80" s="23">
        <f t="shared" ca="1" si="2"/>
        <v>11288174</v>
      </c>
      <c r="L80" s="23" t="s">
        <v>476</v>
      </c>
      <c r="M80" s="23" t="s">
        <v>400</v>
      </c>
      <c r="N80" s="23" t="s">
        <v>198</v>
      </c>
      <c r="O80" s="23" t="s">
        <v>251</v>
      </c>
      <c r="P80" s="23" t="s">
        <v>190</v>
      </c>
      <c r="Q80">
        <f t="shared" ca="1" si="3"/>
        <v>3273</v>
      </c>
    </row>
    <row r="81" spans="1:17" x14ac:dyDescent="0.25">
      <c r="A81" s="23" t="s">
        <v>478</v>
      </c>
      <c r="B81" s="24">
        <v>179</v>
      </c>
      <c r="C81" s="23" t="s">
        <v>479</v>
      </c>
      <c r="D81" s="23" t="s">
        <v>480</v>
      </c>
      <c r="E81" s="24">
        <v>4422152215819</v>
      </c>
      <c r="F81" s="23" t="s">
        <v>479</v>
      </c>
      <c r="G81" s="23" t="s">
        <v>190</v>
      </c>
      <c r="H81" s="23" t="s">
        <v>863</v>
      </c>
      <c r="I81" s="23" t="s">
        <v>810</v>
      </c>
      <c r="J81" s="23" t="s">
        <v>479</v>
      </c>
      <c r="K81" s="23">
        <f t="shared" ca="1" si="2"/>
        <v>11219325</v>
      </c>
      <c r="L81" s="23" t="s">
        <v>479</v>
      </c>
      <c r="M81" s="23" t="s">
        <v>400</v>
      </c>
      <c r="N81" s="23" t="s">
        <v>198</v>
      </c>
      <c r="O81" s="23" t="s">
        <v>456</v>
      </c>
      <c r="P81" s="23" t="s">
        <v>190</v>
      </c>
      <c r="Q81">
        <f t="shared" ca="1" si="3"/>
        <v>7721</v>
      </c>
    </row>
    <row r="82" spans="1:17" x14ac:dyDescent="0.25">
      <c r="A82" s="23" t="s">
        <v>481</v>
      </c>
      <c r="B82" s="24">
        <v>181</v>
      </c>
      <c r="C82" s="23" t="s">
        <v>482</v>
      </c>
      <c r="D82" s="23" t="s">
        <v>483</v>
      </c>
      <c r="E82" s="24">
        <v>4226152562543</v>
      </c>
      <c r="F82" s="23" t="s">
        <v>482</v>
      </c>
      <c r="G82" s="23" t="s">
        <v>190</v>
      </c>
      <c r="H82" s="23" t="s">
        <v>863</v>
      </c>
      <c r="I82" s="23" t="s">
        <v>817</v>
      </c>
      <c r="J82" s="23" t="s">
        <v>482</v>
      </c>
      <c r="K82" s="23">
        <f t="shared" ca="1" si="2"/>
        <v>11282052</v>
      </c>
      <c r="L82" s="23" t="s">
        <v>482</v>
      </c>
      <c r="M82" s="23" t="s">
        <v>400</v>
      </c>
      <c r="N82" s="23" t="s">
        <v>198</v>
      </c>
      <c r="O82" s="23" t="s">
        <v>251</v>
      </c>
      <c r="P82" s="23" t="s">
        <v>190</v>
      </c>
      <c r="Q82">
        <f t="shared" ca="1" si="3"/>
        <v>2397</v>
      </c>
    </row>
    <row r="83" spans="1:17" x14ac:dyDescent="0.25">
      <c r="A83" s="23" t="s">
        <v>484</v>
      </c>
      <c r="B83" s="24">
        <v>183</v>
      </c>
      <c r="C83" s="23" t="s">
        <v>485</v>
      </c>
      <c r="D83" s="23" t="s">
        <v>486</v>
      </c>
      <c r="E83" s="24">
        <v>4230152563026</v>
      </c>
      <c r="F83" s="23" t="s">
        <v>485</v>
      </c>
      <c r="G83" s="23" t="s">
        <v>190</v>
      </c>
      <c r="H83" s="23" t="s">
        <v>863</v>
      </c>
      <c r="I83" s="23" t="s">
        <v>487</v>
      </c>
      <c r="J83" s="23" t="s">
        <v>482</v>
      </c>
      <c r="K83" s="23">
        <f t="shared" ca="1" si="2"/>
        <v>11229924</v>
      </c>
      <c r="L83" s="23" t="s">
        <v>482</v>
      </c>
      <c r="M83" s="23" t="s">
        <v>400</v>
      </c>
      <c r="N83" s="23" t="s">
        <v>198</v>
      </c>
      <c r="O83" s="23" t="s">
        <v>251</v>
      </c>
      <c r="P83" s="23" t="s">
        <v>190</v>
      </c>
      <c r="Q83">
        <f t="shared" ca="1" si="3"/>
        <v>4224</v>
      </c>
    </row>
    <row r="84" spans="1:17" x14ac:dyDescent="0.25">
      <c r="A84" s="23" t="s">
        <v>488</v>
      </c>
      <c r="B84" s="24">
        <v>185</v>
      </c>
      <c r="C84" s="23" t="s">
        <v>489</v>
      </c>
      <c r="D84" s="23" t="s">
        <v>490</v>
      </c>
      <c r="E84" s="24">
        <v>4234152563079</v>
      </c>
      <c r="F84" s="23" t="s">
        <v>489</v>
      </c>
      <c r="G84" s="23" t="s">
        <v>190</v>
      </c>
      <c r="H84" s="23" t="s">
        <v>863</v>
      </c>
      <c r="I84" s="23" t="s">
        <v>818</v>
      </c>
      <c r="J84" s="23" t="s">
        <v>489</v>
      </c>
      <c r="K84" s="23">
        <f t="shared" ca="1" si="2"/>
        <v>11241614</v>
      </c>
      <c r="L84" s="23" t="s">
        <v>900</v>
      </c>
      <c r="M84" s="23" t="s">
        <v>400</v>
      </c>
      <c r="N84" s="23" t="s">
        <v>198</v>
      </c>
      <c r="O84" s="23" t="s">
        <v>251</v>
      </c>
      <c r="P84" s="23" t="s">
        <v>190</v>
      </c>
      <c r="Q84">
        <f t="shared" ca="1" si="3"/>
        <v>7324</v>
      </c>
    </row>
    <row r="85" spans="1:17" x14ac:dyDescent="0.25">
      <c r="A85" s="23" t="s">
        <v>491</v>
      </c>
      <c r="B85" s="24">
        <v>187</v>
      </c>
      <c r="C85" s="23" t="s">
        <v>492</v>
      </c>
      <c r="D85" s="23" t="s">
        <v>493</v>
      </c>
      <c r="E85" s="24">
        <v>4238152563129</v>
      </c>
      <c r="F85" s="23" t="s">
        <v>492</v>
      </c>
      <c r="G85" s="23" t="s">
        <v>190</v>
      </c>
      <c r="H85" s="23" t="s">
        <v>863</v>
      </c>
      <c r="I85" s="23" t="s">
        <v>818</v>
      </c>
      <c r="J85" s="23" t="s">
        <v>492</v>
      </c>
      <c r="K85" s="23">
        <f t="shared" ca="1" si="2"/>
        <v>11275129</v>
      </c>
      <c r="L85" s="23" t="s">
        <v>492</v>
      </c>
      <c r="M85" s="23" t="s">
        <v>400</v>
      </c>
      <c r="N85" s="23" t="s">
        <v>198</v>
      </c>
      <c r="O85" s="23" t="s">
        <v>456</v>
      </c>
      <c r="P85" s="23" t="s">
        <v>190</v>
      </c>
      <c r="Q85">
        <f t="shared" ca="1" si="3"/>
        <v>9647</v>
      </c>
    </row>
    <row r="86" spans="1:17" x14ac:dyDescent="0.25">
      <c r="A86" s="23" t="s">
        <v>494</v>
      </c>
      <c r="B86" s="24">
        <v>189</v>
      </c>
      <c r="C86" s="23" t="s">
        <v>495</v>
      </c>
      <c r="D86" s="23" t="s">
        <v>496</v>
      </c>
      <c r="E86" s="24">
        <v>4244152563379</v>
      </c>
      <c r="F86" s="23" t="s">
        <v>495</v>
      </c>
      <c r="G86" s="23" t="s">
        <v>190</v>
      </c>
      <c r="H86" s="23" t="s">
        <v>863</v>
      </c>
      <c r="I86" s="23" t="s">
        <v>818</v>
      </c>
      <c r="J86" s="23" t="s">
        <v>495</v>
      </c>
      <c r="K86" s="23">
        <f t="shared" ca="1" si="2"/>
        <v>11273299</v>
      </c>
      <c r="L86" s="23" t="s">
        <v>495</v>
      </c>
      <c r="M86" s="23" t="s">
        <v>400</v>
      </c>
      <c r="N86" s="23" t="s">
        <v>198</v>
      </c>
      <c r="O86" s="23" t="s">
        <v>456</v>
      </c>
      <c r="P86" s="23" t="s">
        <v>190</v>
      </c>
      <c r="Q86">
        <f t="shared" ca="1" si="3"/>
        <v>9574</v>
      </c>
    </row>
    <row r="87" spans="1:17" x14ac:dyDescent="0.25">
      <c r="A87" s="23" t="s">
        <v>497</v>
      </c>
      <c r="B87" s="24">
        <v>191</v>
      </c>
      <c r="C87" s="23" t="s">
        <v>498</v>
      </c>
      <c r="D87" s="23" t="s">
        <v>499</v>
      </c>
      <c r="E87" s="24">
        <v>4246152563886</v>
      </c>
      <c r="F87" s="23" t="s">
        <v>498</v>
      </c>
      <c r="G87" s="23" t="s">
        <v>190</v>
      </c>
      <c r="H87" s="23" t="s">
        <v>863</v>
      </c>
      <c r="I87" s="23" t="s">
        <v>819</v>
      </c>
      <c r="J87" s="23" t="s">
        <v>498</v>
      </c>
      <c r="K87" s="23">
        <f t="shared" ca="1" si="2"/>
        <v>11249969</v>
      </c>
      <c r="L87" s="23" t="s">
        <v>498</v>
      </c>
      <c r="M87" s="23" t="s">
        <v>400</v>
      </c>
      <c r="N87" s="23" t="s">
        <v>198</v>
      </c>
      <c r="O87" s="23" t="s">
        <v>251</v>
      </c>
      <c r="P87" s="23" t="s">
        <v>190</v>
      </c>
      <c r="Q87">
        <f t="shared" ca="1" si="3"/>
        <v>5198</v>
      </c>
    </row>
    <row r="88" spans="1:17" x14ac:dyDescent="0.25">
      <c r="A88" s="23" t="s">
        <v>500</v>
      </c>
      <c r="B88" s="24">
        <v>193</v>
      </c>
      <c r="C88" s="23" t="s">
        <v>501</v>
      </c>
      <c r="D88" s="23" t="s">
        <v>502</v>
      </c>
      <c r="E88" s="24">
        <v>4250152563927</v>
      </c>
      <c r="F88" s="23" t="s">
        <v>501</v>
      </c>
      <c r="G88" s="23" t="s">
        <v>190</v>
      </c>
      <c r="H88" s="23" t="s">
        <v>863</v>
      </c>
      <c r="I88" s="23" t="s">
        <v>820</v>
      </c>
      <c r="J88" s="23" t="s">
        <v>501</v>
      </c>
      <c r="K88" s="23">
        <f t="shared" ca="1" si="2"/>
        <v>11254928</v>
      </c>
      <c r="L88" s="23" t="s">
        <v>501</v>
      </c>
      <c r="M88" s="23" t="s">
        <v>400</v>
      </c>
      <c r="N88" s="23" t="s">
        <v>198</v>
      </c>
      <c r="O88" s="23" t="s">
        <v>251</v>
      </c>
      <c r="P88" s="23" t="s">
        <v>190</v>
      </c>
      <c r="Q88">
        <f t="shared" ca="1" si="3"/>
        <v>4125</v>
      </c>
    </row>
    <row r="89" spans="1:17" x14ac:dyDescent="0.25">
      <c r="A89" s="23" t="s">
        <v>503</v>
      </c>
      <c r="B89" s="24">
        <v>195</v>
      </c>
      <c r="C89" s="23" t="s">
        <v>504</v>
      </c>
      <c r="D89" s="23" t="s">
        <v>505</v>
      </c>
      <c r="E89" s="24">
        <v>4256152564174</v>
      </c>
      <c r="F89" s="23" t="s">
        <v>504</v>
      </c>
      <c r="G89" s="23" t="s">
        <v>190</v>
      </c>
      <c r="H89" s="23" t="s">
        <v>864</v>
      </c>
      <c r="I89" s="23" t="s">
        <v>821</v>
      </c>
      <c r="J89" s="23" t="s">
        <v>398</v>
      </c>
      <c r="K89" s="23">
        <f t="shared" ca="1" si="2"/>
        <v>11241869</v>
      </c>
      <c r="L89" s="23" t="s">
        <v>504</v>
      </c>
      <c r="M89" s="23" t="s">
        <v>400</v>
      </c>
      <c r="N89" s="23" t="s">
        <v>198</v>
      </c>
      <c r="O89" s="23" t="s">
        <v>251</v>
      </c>
      <c r="P89" s="23" t="s">
        <v>190</v>
      </c>
      <c r="Q89">
        <f t="shared" ca="1" si="3"/>
        <v>4576</v>
      </c>
    </row>
    <row r="90" spans="1:17" x14ac:dyDescent="0.25">
      <c r="A90" s="23" t="s">
        <v>506</v>
      </c>
      <c r="B90" s="24">
        <v>197</v>
      </c>
      <c r="C90" s="23" t="s">
        <v>507</v>
      </c>
      <c r="D90" s="23" t="s">
        <v>508</v>
      </c>
      <c r="E90" s="24">
        <v>4258152564418</v>
      </c>
      <c r="F90" s="23" t="s">
        <v>507</v>
      </c>
      <c r="G90" s="23" t="s">
        <v>190</v>
      </c>
      <c r="H90" s="23" t="s">
        <v>864</v>
      </c>
      <c r="I90" s="23" t="s">
        <v>822</v>
      </c>
      <c r="J90" s="23" t="s">
        <v>398</v>
      </c>
      <c r="K90" s="23">
        <f t="shared" ca="1" si="2"/>
        <v>11231666</v>
      </c>
      <c r="L90" s="23" t="s">
        <v>507</v>
      </c>
      <c r="M90" s="23" t="s">
        <v>400</v>
      </c>
      <c r="N90" s="23" t="s">
        <v>198</v>
      </c>
      <c r="O90" s="23" t="s">
        <v>251</v>
      </c>
      <c r="P90" s="23" t="s">
        <v>190</v>
      </c>
      <c r="Q90">
        <f t="shared" ca="1" si="3"/>
        <v>5088</v>
      </c>
    </row>
    <row r="91" spans="1:17" x14ac:dyDescent="0.25">
      <c r="A91" s="23" t="s">
        <v>509</v>
      </c>
      <c r="B91" s="24">
        <v>199</v>
      </c>
      <c r="C91" s="23" t="s">
        <v>510</v>
      </c>
      <c r="D91" s="23" t="s">
        <v>511</v>
      </c>
      <c r="E91" s="24">
        <v>4262152564457</v>
      </c>
      <c r="F91" s="23" t="s">
        <v>510</v>
      </c>
      <c r="G91" s="23" t="s">
        <v>190</v>
      </c>
      <c r="H91" s="23" t="s">
        <v>864</v>
      </c>
      <c r="I91" s="23" t="s">
        <v>822</v>
      </c>
      <c r="J91" s="23" t="s">
        <v>438</v>
      </c>
      <c r="K91" s="23">
        <f t="shared" ca="1" si="2"/>
        <v>11248033</v>
      </c>
      <c r="L91" s="23" t="s">
        <v>510</v>
      </c>
      <c r="M91" s="23" t="s">
        <v>400</v>
      </c>
      <c r="N91" s="23" t="s">
        <v>198</v>
      </c>
      <c r="O91" s="23" t="s">
        <v>251</v>
      </c>
      <c r="P91" s="23" t="s">
        <v>190</v>
      </c>
      <c r="Q91">
        <f t="shared" ca="1" si="3"/>
        <v>9913</v>
      </c>
    </row>
    <row r="92" spans="1:17" x14ac:dyDescent="0.25">
      <c r="A92" s="23" t="s">
        <v>512</v>
      </c>
      <c r="B92" s="24">
        <v>201</v>
      </c>
      <c r="C92" s="23" t="s">
        <v>513</v>
      </c>
      <c r="D92" s="23" t="s">
        <v>514</v>
      </c>
      <c r="E92" s="24">
        <v>4266152564792</v>
      </c>
      <c r="F92" s="23" t="s">
        <v>513</v>
      </c>
      <c r="G92" s="23" t="s">
        <v>190</v>
      </c>
      <c r="H92" s="23" t="s">
        <v>864</v>
      </c>
      <c r="I92" s="23" t="s">
        <v>822</v>
      </c>
      <c r="J92" s="23" t="s">
        <v>354</v>
      </c>
      <c r="K92" s="23">
        <f t="shared" ca="1" si="2"/>
        <v>11277565</v>
      </c>
      <c r="L92" s="23" t="s">
        <v>513</v>
      </c>
      <c r="M92" s="23" t="s">
        <v>400</v>
      </c>
      <c r="N92" s="23" t="s">
        <v>198</v>
      </c>
      <c r="O92" s="23" t="s">
        <v>251</v>
      </c>
      <c r="P92" s="23" t="s">
        <v>190</v>
      </c>
      <c r="Q92">
        <f t="shared" ca="1" si="3"/>
        <v>112</v>
      </c>
    </row>
    <row r="93" spans="1:17" x14ac:dyDescent="0.25">
      <c r="A93" s="23" t="s">
        <v>515</v>
      </c>
      <c r="B93" s="24">
        <v>203</v>
      </c>
      <c r="C93" s="23" t="s">
        <v>516</v>
      </c>
      <c r="D93" s="23" t="s">
        <v>517</v>
      </c>
      <c r="E93" s="24">
        <v>4270152565272</v>
      </c>
      <c r="F93" s="23" t="s">
        <v>516</v>
      </c>
      <c r="G93" s="23" t="s">
        <v>190</v>
      </c>
      <c r="H93" s="23" t="s">
        <v>864</v>
      </c>
      <c r="I93" s="23" t="s">
        <v>823</v>
      </c>
      <c r="J93" s="23" t="s">
        <v>414</v>
      </c>
      <c r="K93" s="23">
        <f t="shared" ca="1" si="2"/>
        <v>11288020</v>
      </c>
      <c r="L93" s="23" t="s">
        <v>516</v>
      </c>
      <c r="M93" s="23" t="s">
        <v>400</v>
      </c>
      <c r="N93" s="23" t="s">
        <v>198</v>
      </c>
      <c r="O93" s="23" t="s">
        <v>251</v>
      </c>
      <c r="P93" s="23" t="s">
        <v>190</v>
      </c>
      <c r="Q93">
        <f t="shared" ca="1" si="3"/>
        <v>4977</v>
      </c>
    </row>
    <row r="94" spans="1:17" x14ac:dyDescent="0.25">
      <c r="A94" s="23" t="s">
        <v>518</v>
      </c>
      <c r="B94" s="24">
        <v>205</v>
      </c>
      <c r="C94" s="23" t="s">
        <v>519</v>
      </c>
      <c r="D94" s="23" t="s">
        <v>520</v>
      </c>
      <c r="E94" s="24">
        <v>4398152213423</v>
      </c>
      <c r="F94" s="23" t="s">
        <v>519</v>
      </c>
      <c r="G94" s="23" t="s">
        <v>190</v>
      </c>
      <c r="H94" s="23" t="s">
        <v>864</v>
      </c>
      <c r="I94" s="23" t="s">
        <v>824</v>
      </c>
      <c r="J94" s="23" t="s">
        <v>414</v>
      </c>
      <c r="K94" s="23">
        <f t="shared" ca="1" si="2"/>
        <v>11261075</v>
      </c>
      <c r="L94" s="23" t="s">
        <v>519</v>
      </c>
      <c r="M94" s="23" t="s">
        <v>400</v>
      </c>
      <c r="N94" s="23" t="s">
        <v>198</v>
      </c>
      <c r="O94" s="23" t="s">
        <v>251</v>
      </c>
      <c r="P94" s="23" t="s">
        <v>190</v>
      </c>
      <c r="Q94">
        <f t="shared" ca="1" si="3"/>
        <v>1035</v>
      </c>
    </row>
    <row r="95" spans="1:17" x14ac:dyDescent="0.25">
      <c r="A95" s="23" t="s">
        <v>521</v>
      </c>
      <c r="B95" s="24">
        <v>207</v>
      </c>
      <c r="C95" s="23" t="s">
        <v>522</v>
      </c>
      <c r="D95" s="23" t="s">
        <v>523</v>
      </c>
      <c r="E95" s="24">
        <v>4415152215433</v>
      </c>
      <c r="F95" s="23" t="s">
        <v>522</v>
      </c>
      <c r="G95" s="23" t="s">
        <v>190</v>
      </c>
      <c r="H95" s="23" t="s">
        <v>864</v>
      </c>
      <c r="I95" s="23" t="s">
        <v>824</v>
      </c>
      <c r="J95" s="23" t="s">
        <v>414</v>
      </c>
      <c r="K95" s="23">
        <f t="shared" ca="1" si="2"/>
        <v>11285469</v>
      </c>
      <c r="L95" s="23" t="s">
        <v>522</v>
      </c>
      <c r="M95" s="23" t="s">
        <v>400</v>
      </c>
      <c r="N95" s="23" t="s">
        <v>198</v>
      </c>
      <c r="O95" s="23" t="s">
        <v>251</v>
      </c>
      <c r="P95" s="23" t="s">
        <v>190</v>
      </c>
      <c r="Q95">
        <f t="shared" ca="1" si="3"/>
        <v>6396</v>
      </c>
    </row>
    <row r="96" spans="1:17" x14ac:dyDescent="0.25">
      <c r="A96" s="23" t="s">
        <v>524</v>
      </c>
      <c r="B96" s="24">
        <v>209</v>
      </c>
      <c r="C96" s="23" t="s">
        <v>525</v>
      </c>
      <c r="D96" s="23" t="s">
        <v>526</v>
      </c>
      <c r="E96" s="24">
        <v>4411152215393</v>
      </c>
      <c r="F96" s="23" t="s">
        <v>525</v>
      </c>
      <c r="G96" s="23" t="s">
        <v>190</v>
      </c>
      <c r="H96" s="23" t="s">
        <v>864</v>
      </c>
      <c r="I96" s="23" t="s">
        <v>825</v>
      </c>
      <c r="J96" s="23" t="s">
        <v>414</v>
      </c>
      <c r="K96" s="23">
        <f t="shared" ca="1" si="2"/>
        <v>11226066</v>
      </c>
      <c r="L96" s="23" t="s">
        <v>525</v>
      </c>
      <c r="M96" s="23" t="s">
        <v>400</v>
      </c>
      <c r="N96" s="23" t="s">
        <v>198</v>
      </c>
      <c r="O96" s="23" t="s">
        <v>251</v>
      </c>
      <c r="P96" s="23" t="s">
        <v>190</v>
      </c>
      <c r="Q96">
        <f t="shared" ca="1" si="3"/>
        <v>7420</v>
      </c>
    </row>
    <row r="97" spans="1:17" x14ac:dyDescent="0.25">
      <c r="A97" s="23" t="s">
        <v>527</v>
      </c>
      <c r="B97" s="24">
        <v>211</v>
      </c>
      <c r="C97" s="23" t="s">
        <v>528</v>
      </c>
      <c r="D97" s="23" t="s">
        <v>529</v>
      </c>
      <c r="E97" s="24">
        <v>4403152215001</v>
      </c>
      <c r="F97" s="23" t="s">
        <v>528</v>
      </c>
      <c r="G97" s="23" t="s">
        <v>190</v>
      </c>
      <c r="H97" s="23" t="s">
        <v>864</v>
      </c>
      <c r="I97" s="23" t="s">
        <v>825</v>
      </c>
      <c r="J97" s="23" t="s">
        <v>388</v>
      </c>
      <c r="K97" s="23">
        <f t="shared" ca="1" si="2"/>
        <v>11236082</v>
      </c>
      <c r="L97" s="23" t="s">
        <v>528</v>
      </c>
      <c r="M97" s="23" t="s">
        <v>400</v>
      </c>
      <c r="N97" s="23" t="s">
        <v>198</v>
      </c>
      <c r="O97" s="23" t="s">
        <v>251</v>
      </c>
      <c r="P97" s="23" t="s">
        <v>190</v>
      </c>
      <c r="Q97">
        <f t="shared" ca="1" si="3"/>
        <v>9980</v>
      </c>
    </row>
    <row r="98" spans="1:17" x14ac:dyDescent="0.25">
      <c r="A98" s="23" t="s">
        <v>530</v>
      </c>
      <c r="B98" s="24">
        <v>213</v>
      </c>
      <c r="C98" s="23" t="s">
        <v>531</v>
      </c>
      <c r="D98" s="23" t="s">
        <v>532</v>
      </c>
      <c r="E98" s="24">
        <v>4419152215790</v>
      </c>
      <c r="F98" s="23" t="s">
        <v>531</v>
      </c>
      <c r="G98" s="23" t="s">
        <v>190</v>
      </c>
      <c r="H98" s="23" t="s">
        <v>865</v>
      </c>
      <c r="I98" s="23" t="s">
        <v>809</v>
      </c>
      <c r="J98" s="23" t="s">
        <v>388</v>
      </c>
      <c r="K98" s="23">
        <f t="shared" ca="1" si="2"/>
        <v>11244907</v>
      </c>
      <c r="L98" s="23" t="s">
        <v>528</v>
      </c>
      <c r="M98" s="23" t="s">
        <v>400</v>
      </c>
      <c r="N98" s="23" t="s">
        <v>198</v>
      </c>
      <c r="O98" s="23" t="s">
        <v>416</v>
      </c>
      <c r="P98" s="23" t="s">
        <v>200</v>
      </c>
      <c r="Q98">
        <f t="shared" ca="1" si="3"/>
        <v>8119</v>
      </c>
    </row>
    <row r="99" spans="1:17" x14ac:dyDescent="0.25">
      <c r="A99" s="23" t="s">
        <v>533</v>
      </c>
      <c r="B99" s="24">
        <v>215</v>
      </c>
      <c r="C99" s="23" t="s">
        <v>534</v>
      </c>
      <c r="D99" s="23" t="s">
        <v>535</v>
      </c>
      <c r="E99" s="24">
        <v>4421152215819</v>
      </c>
      <c r="F99" s="23" t="s">
        <v>534</v>
      </c>
      <c r="G99" s="23" t="s">
        <v>190</v>
      </c>
      <c r="H99" s="23" t="s">
        <v>865</v>
      </c>
      <c r="I99" s="23" t="s">
        <v>809</v>
      </c>
      <c r="J99" s="23" t="s">
        <v>388</v>
      </c>
      <c r="K99" s="23">
        <f t="shared" ca="1" si="2"/>
        <v>11267481</v>
      </c>
      <c r="L99" s="23" t="s">
        <v>534</v>
      </c>
      <c r="M99" s="23" t="s">
        <v>400</v>
      </c>
      <c r="N99" s="23" t="s">
        <v>198</v>
      </c>
      <c r="O99" s="23" t="s">
        <v>416</v>
      </c>
      <c r="P99" s="23" t="s">
        <v>200</v>
      </c>
      <c r="Q99">
        <f t="shared" ca="1" si="3"/>
        <v>5700</v>
      </c>
    </row>
    <row r="100" spans="1:17" x14ac:dyDescent="0.25">
      <c r="A100" s="23" t="s">
        <v>536</v>
      </c>
      <c r="B100" s="24">
        <v>217</v>
      </c>
      <c r="C100" s="23" t="s">
        <v>537</v>
      </c>
      <c r="D100" s="23" t="s">
        <v>538</v>
      </c>
      <c r="E100" s="24">
        <v>4227152562638</v>
      </c>
      <c r="F100" s="23" t="s">
        <v>537</v>
      </c>
      <c r="G100" s="23" t="s">
        <v>190</v>
      </c>
      <c r="H100" s="23" t="s">
        <v>865</v>
      </c>
      <c r="I100" s="23" t="s">
        <v>809</v>
      </c>
      <c r="J100" s="23" t="s">
        <v>388</v>
      </c>
      <c r="K100" s="23">
        <f t="shared" ca="1" si="2"/>
        <v>11227698</v>
      </c>
      <c r="L100" s="23" t="s">
        <v>534</v>
      </c>
      <c r="M100" s="23" t="s">
        <v>400</v>
      </c>
      <c r="N100" s="23" t="s">
        <v>198</v>
      </c>
      <c r="O100" s="23" t="s">
        <v>305</v>
      </c>
      <c r="P100" s="23" t="s">
        <v>282</v>
      </c>
      <c r="Q100">
        <f t="shared" ca="1" si="3"/>
        <v>5465</v>
      </c>
    </row>
    <row r="101" spans="1:17" x14ac:dyDescent="0.25">
      <c r="A101" s="23" t="s">
        <v>539</v>
      </c>
      <c r="B101" s="24">
        <v>219</v>
      </c>
      <c r="C101" s="23" t="s">
        <v>540</v>
      </c>
      <c r="D101" s="23" t="s">
        <v>541</v>
      </c>
      <c r="E101" s="24">
        <v>4241152563250</v>
      </c>
      <c r="F101" s="23" t="s">
        <v>540</v>
      </c>
      <c r="G101" s="23" t="s">
        <v>190</v>
      </c>
      <c r="H101" s="23" t="s">
        <v>865</v>
      </c>
      <c r="I101" s="23" t="s">
        <v>809</v>
      </c>
      <c r="J101" s="23" t="s">
        <v>388</v>
      </c>
      <c r="K101" s="23">
        <f t="shared" ca="1" si="2"/>
        <v>11295097</v>
      </c>
      <c r="L101" s="23" t="s">
        <v>540</v>
      </c>
      <c r="M101" s="23" t="s">
        <v>400</v>
      </c>
      <c r="N101" s="23" t="s">
        <v>198</v>
      </c>
      <c r="O101" s="23" t="s">
        <v>251</v>
      </c>
      <c r="P101" s="23" t="s">
        <v>190</v>
      </c>
      <c r="Q101">
        <f t="shared" ca="1" si="3"/>
        <v>1853</v>
      </c>
    </row>
    <row r="102" spans="1:17" x14ac:dyDescent="0.25">
      <c r="A102" s="23" t="s">
        <v>542</v>
      </c>
      <c r="B102" s="24">
        <v>221</v>
      </c>
      <c r="C102" s="23" t="s">
        <v>543</v>
      </c>
      <c r="D102" s="23" t="s">
        <v>544</v>
      </c>
      <c r="E102" s="24">
        <v>4247152563906</v>
      </c>
      <c r="F102" s="23" t="s">
        <v>543</v>
      </c>
      <c r="G102" s="23" t="s">
        <v>190</v>
      </c>
      <c r="H102" s="23" t="s">
        <v>865</v>
      </c>
      <c r="I102" s="23" t="s">
        <v>809</v>
      </c>
      <c r="J102" s="23" t="s">
        <v>545</v>
      </c>
      <c r="K102" s="23">
        <f t="shared" ca="1" si="2"/>
        <v>11257342</v>
      </c>
      <c r="L102" s="23" t="s">
        <v>543</v>
      </c>
      <c r="M102" s="23" t="s">
        <v>400</v>
      </c>
      <c r="N102" s="23" t="s">
        <v>198</v>
      </c>
      <c r="O102" s="23" t="s">
        <v>443</v>
      </c>
      <c r="P102" s="23" t="s">
        <v>190</v>
      </c>
      <c r="Q102">
        <f t="shared" ca="1" si="3"/>
        <v>2372</v>
      </c>
    </row>
    <row r="103" spans="1:17" x14ac:dyDescent="0.25">
      <c r="A103" s="23" t="s">
        <v>546</v>
      </c>
      <c r="B103" s="24">
        <v>223</v>
      </c>
      <c r="C103" s="23" t="s">
        <v>547</v>
      </c>
      <c r="D103" s="23" t="s">
        <v>548</v>
      </c>
      <c r="E103" s="24">
        <v>4249152563927</v>
      </c>
      <c r="F103" s="23" t="s">
        <v>547</v>
      </c>
      <c r="G103" s="23" t="s">
        <v>190</v>
      </c>
      <c r="H103" s="23" t="s">
        <v>865</v>
      </c>
      <c r="I103" s="23" t="s">
        <v>809</v>
      </c>
      <c r="J103" s="23" t="s">
        <v>498</v>
      </c>
      <c r="K103" s="23">
        <f t="shared" ca="1" si="2"/>
        <v>11275588</v>
      </c>
      <c r="L103" s="23" t="s">
        <v>547</v>
      </c>
      <c r="M103" s="23" t="s">
        <v>400</v>
      </c>
      <c r="N103" s="23" t="s">
        <v>198</v>
      </c>
      <c r="O103" s="23" t="s">
        <v>251</v>
      </c>
      <c r="P103" s="23" t="s">
        <v>190</v>
      </c>
      <c r="Q103">
        <f t="shared" ca="1" si="3"/>
        <v>1049</v>
      </c>
    </row>
    <row r="104" spans="1:17" x14ac:dyDescent="0.25">
      <c r="A104" s="23" t="s">
        <v>549</v>
      </c>
      <c r="B104" s="24">
        <v>225</v>
      </c>
      <c r="C104" s="23" t="s">
        <v>550</v>
      </c>
      <c r="D104" s="23" t="s">
        <v>551</v>
      </c>
      <c r="E104" s="24">
        <v>4253152564066</v>
      </c>
      <c r="F104" s="23" t="s">
        <v>550</v>
      </c>
      <c r="G104" s="23" t="s">
        <v>190</v>
      </c>
      <c r="H104" s="23" t="s">
        <v>866</v>
      </c>
      <c r="I104" s="23" t="s">
        <v>826</v>
      </c>
      <c r="J104" s="23" t="s">
        <v>498</v>
      </c>
      <c r="K104" s="23">
        <f t="shared" ca="1" si="2"/>
        <v>11284942</v>
      </c>
      <c r="L104" s="23" t="s">
        <v>550</v>
      </c>
      <c r="M104" s="23" t="s">
        <v>400</v>
      </c>
      <c r="N104" s="23" t="s">
        <v>198</v>
      </c>
      <c r="O104" s="23" t="s">
        <v>251</v>
      </c>
      <c r="P104" s="23" t="s">
        <v>190</v>
      </c>
      <c r="Q104">
        <f t="shared" ca="1" si="3"/>
        <v>9689</v>
      </c>
    </row>
    <row r="105" spans="1:17" x14ac:dyDescent="0.25">
      <c r="A105" s="23" t="s">
        <v>552</v>
      </c>
      <c r="B105" s="24">
        <v>227</v>
      </c>
      <c r="C105" s="23" t="s">
        <v>553</v>
      </c>
      <c r="D105" s="23" t="s">
        <v>554</v>
      </c>
      <c r="E105" s="24">
        <v>4257152564418</v>
      </c>
      <c r="F105" s="23" t="s">
        <v>553</v>
      </c>
      <c r="G105" s="23" t="s">
        <v>190</v>
      </c>
      <c r="H105" s="23" t="s">
        <v>866</v>
      </c>
      <c r="I105" s="23" t="s">
        <v>826</v>
      </c>
      <c r="J105" s="23" t="s">
        <v>279</v>
      </c>
      <c r="K105" s="23">
        <f t="shared" ca="1" si="2"/>
        <v>11262153</v>
      </c>
      <c r="L105" s="23" t="s">
        <v>553</v>
      </c>
      <c r="M105" s="23" t="s">
        <v>400</v>
      </c>
      <c r="N105" s="23" t="s">
        <v>198</v>
      </c>
      <c r="O105" s="23" t="s">
        <v>456</v>
      </c>
      <c r="P105" s="23" t="s">
        <v>190</v>
      </c>
      <c r="Q105">
        <f t="shared" ca="1" si="3"/>
        <v>1143</v>
      </c>
    </row>
    <row r="106" spans="1:17" x14ac:dyDescent="0.25">
      <c r="A106" s="23" t="s">
        <v>555</v>
      </c>
      <c r="B106" s="24">
        <v>229</v>
      </c>
      <c r="C106" s="23" t="s">
        <v>556</v>
      </c>
      <c r="D106" s="23" t="s">
        <v>557</v>
      </c>
      <c r="E106" s="24">
        <v>4261152564457</v>
      </c>
      <c r="F106" s="23" t="s">
        <v>556</v>
      </c>
      <c r="G106" s="23" t="s">
        <v>190</v>
      </c>
      <c r="H106" s="23" t="s">
        <v>866</v>
      </c>
      <c r="I106" s="23" t="s">
        <v>826</v>
      </c>
      <c r="J106" s="23" t="s">
        <v>489</v>
      </c>
      <c r="K106" s="23">
        <f t="shared" ca="1" si="2"/>
        <v>11282406</v>
      </c>
      <c r="L106" s="23" t="s">
        <v>556</v>
      </c>
      <c r="M106" s="23" t="s">
        <v>400</v>
      </c>
      <c r="N106" s="23" t="s">
        <v>198</v>
      </c>
      <c r="O106" s="23" t="s">
        <v>456</v>
      </c>
      <c r="P106" s="23" t="s">
        <v>190</v>
      </c>
      <c r="Q106">
        <f t="shared" ca="1" si="3"/>
        <v>8192</v>
      </c>
    </row>
    <row r="107" spans="1:17" x14ac:dyDescent="0.25">
      <c r="A107" s="23" t="s">
        <v>558</v>
      </c>
      <c r="B107" s="24">
        <v>231</v>
      </c>
      <c r="C107" s="23" t="s">
        <v>559</v>
      </c>
      <c r="D107" s="23" t="s">
        <v>560</v>
      </c>
      <c r="E107" s="24">
        <v>4265152564791</v>
      </c>
      <c r="F107" s="23" t="s">
        <v>559</v>
      </c>
      <c r="G107" s="23" t="s">
        <v>190</v>
      </c>
      <c r="H107" s="23" t="s">
        <v>866</v>
      </c>
      <c r="I107" s="23" t="s">
        <v>826</v>
      </c>
      <c r="J107" s="23" t="s">
        <v>438</v>
      </c>
      <c r="K107" s="23">
        <f t="shared" ca="1" si="2"/>
        <v>11291452</v>
      </c>
      <c r="L107" s="23" t="s">
        <v>556</v>
      </c>
      <c r="M107" s="23" t="s">
        <v>400</v>
      </c>
      <c r="N107" s="23" t="s">
        <v>198</v>
      </c>
      <c r="O107" s="23" t="s">
        <v>305</v>
      </c>
      <c r="P107" s="23" t="s">
        <v>282</v>
      </c>
      <c r="Q107">
        <f t="shared" ca="1" si="3"/>
        <v>1688</v>
      </c>
    </row>
    <row r="108" spans="1:17" x14ac:dyDescent="0.25">
      <c r="A108" s="23" t="s">
        <v>561</v>
      </c>
      <c r="B108" s="24">
        <v>233</v>
      </c>
      <c r="C108" s="23" t="s">
        <v>562</v>
      </c>
      <c r="D108" s="23" t="s">
        <v>563</v>
      </c>
      <c r="E108" s="24">
        <v>4267152565103</v>
      </c>
      <c r="F108" s="23" t="s">
        <v>562</v>
      </c>
      <c r="G108" s="23" t="s">
        <v>190</v>
      </c>
      <c r="H108" s="23" t="s">
        <v>866</v>
      </c>
      <c r="I108" s="23" t="s">
        <v>826</v>
      </c>
      <c r="J108" s="23" t="s">
        <v>438</v>
      </c>
      <c r="K108" s="23">
        <f t="shared" ca="1" si="2"/>
        <v>11285307</v>
      </c>
      <c r="L108" s="23" t="s">
        <v>562</v>
      </c>
      <c r="M108" s="23" t="s">
        <v>400</v>
      </c>
      <c r="N108" s="23" t="s">
        <v>198</v>
      </c>
      <c r="O108" s="23" t="s">
        <v>251</v>
      </c>
      <c r="P108" s="23" t="s">
        <v>190</v>
      </c>
      <c r="Q108">
        <f t="shared" ca="1" si="3"/>
        <v>1600</v>
      </c>
    </row>
    <row r="109" spans="1:17" x14ac:dyDescent="0.25">
      <c r="A109" s="23" t="s">
        <v>564</v>
      </c>
      <c r="B109" s="24">
        <v>235</v>
      </c>
      <c r="C109" s="23" t="s">
        <v>565</v>
      </c>
      <c r="D109" s="23" t="s">
        <v>566</v>
      </c>
      <c r="E109" s="24">
        <v>4269152565271</v>
      </c>
      <c r="F109" s="23" t="s">
        <v>565</v>
      </c>
      <c r="G109" s="23" t="s">
        <v>190</v>
      </c>
      <c r="H109" s="23" t="s">
        <v>866</v>
      </c>
      <c r="I109" s="23" t="s">
        <v>826</v>
      </c>
      <c r="J109" s="23" t="s">
        <v>388</v>
      </c>
      <c r="K109" s="23">
        <f t="shared" ca="1" si="2"/>
        <v>11292473</v>
      </c>
      <c r="L109" s="23" t="s">
        <v>565</v>
      </c>
      <c r="M109" s="23" t="s">
        <v>400</v>
      </c>
      <c r="N109" s="23" t="s">
        <v>198</v>
      </c>
      <c r="O109" s="23" t="s">
        <v>251</v>
      </c>
      <c r="P109" s="23" t="s">
        <v>190</v>
      </c>
      <c r="Q109">
        <f t="shared" ca="1" si="3"/>
        <v>4647</v>
      </c>
    </row>
    <row r="110" spans="1:17" x14ac:dyDescent="0.25">
      <c r="A110" s="23" t="s">
        <v>567</v>
      </c>
      <c r="B110" s="24">
        <v>237</v>
      </c>
      <c r="C110" s="23" t="s">
        <v>568</v>
      </c>
      <c r="D110" s="23" t="s">
        <v>569</v>
      </c>
      <c r="E110" s="24">
        <v>4271152565369</v>
      </c>
      <c r="F110" s="23" t="s">
        <v>568</v>
      </c>
      <c r="G110" s="23" t="s">
        <v>190</v>
      </c>
      <c r="H110" s="23" t="s">
        <v>866</v>
      </c>
      <c r="I110" s="23" t="s">
        <v>827</v>
      </c>
      <c r="J110" s="23" t="s">
        <v>414</v>
      </c>
      <c r="K110" s="23">
        <f t="shared" ca="1" si="2"/>
        <v>11220403</v>
      </c>
      <c r="L110" s="23" t="s">
        <v>568</v>
      </c>
      <c r="M110" s="23" t="s">
        <v>400</v>
      </c>
      <c r="N110" s="23" t="s">
        <v>198</v>
      </c>
      <c r="O110" s="23" t="s">
        <v>251</v>
      </c>
      <c r="P110" s="23" t="s">
        <v>190</v>
      </c>
      <c r="Q110">
        <f t="shared" ca="1" si="3"/>
        <v>1615</v>
      </c>
    </row>
    <row r="111" spans="1:17" x14ac:dyDescent="0.25">
      <c r="A111" s="23" t="s">
        <v>570</v>
      </c>
      <c r="B111" s="24">
        <v>239</v>
      </c>
      <c r="C111" s="23" t="s">
        <v>571</v>
      </c>
      <c r="D111" s="23" t="s">
        <v>572</v>
      </c>
      <c r="E111" s="24">
        <v>4417152215650</v>
      </c>
      <c r="F111" s="23" t="s">
        <v>571</v>
      </c>
      <c r="G111" s="23" t="s">
        <v>190</v>
      </c>
      <c r="H111" s="23" t="s">
        <v>866</v>
      </c>
      <c r="I111" s="23" t="s">
        <v>827</v>
      </c>
      <c r="J111" s="23" t="s">
        <v>414</v>
      </c>
      <c r="K111" s="23">
        <f t="shared" ca="1" si="2"/>
        <v>11283613</v>
      </c>
      <c r="L111" s="23" t="s">
        <v>571</v>
      </c>
      <c r="M111" s="23" t="s">
        <v>400</v>
      </c>
      <c r="N111" s="23" t="s">
        <v>198</v>
      </c>
      <c r="O111" s="23" t="s">
        <v>456</v>
      </c>
      <c r="P111" s="23" t="s">
        <v>190</v>
      </c>
      <c r="Q111">
        <f t="shared" ca="1" si="3"/>
        <v>4939</v>
      </c>
    </row>
    <row r="112" spans="1:17" x14ac:dyDescent="0.25">
      <c r="A112" s="23" t="s">
        <v>573</v>
      </c>
      <c r="B112" s="24">
        <v>241</v>
      </c>
      <c r="C112" s="23" t="s">
        <v>574</v>
      </c>
      <c r="D112" s="23" t="s">
        <v>575</v>
      </c>
      <c r="E112" s="24">
        <v>4215152394849</v>
      </c>
      <c r="F112" s="23" t="s">
        <v>574</v>
      </c>
      <c r="G112" s="23" t="s">
        <v>190</v>
      </c>
      <c r="H112" s="23" t="s">
        <v>866</v>
      </c>
      <c r="I112" s="23" t="s">
        <v>827</v>
      </c>
      <c r="J112" s="23" t="s">
        <v>489</v>
      </c>
      <c r="K112" s="23">
        <f t="shared" ca="1" si="2"/>
        <v>11226080</v>
      </c>
      <c r="L112" s="23" t="s">
        <v>574</v>
      </c>
      <c r="M112" s="23" t="s">
        <v>400</v>
      </c>
      <c r="N112" s="23" t="s">
        <v>198</v>
      </c>
      <c r="O112" s="23" t="s">
        <v>456</v>
      </c>
      <c r="P112" s="23" t="s">
        <v>190</v>
      </c>
      <c r="Q112">
        <f t="shared" ca="1" si="3"/>
        <v>3311</v>
      </c>
    </row>
    <row r="113" spans="1:17" x14ac:dyDescent="0.25">
      <c r="A113" s="23" t="s">
        <v>576</v>
      </c>
      <c r="B113" s="24">
        <v>243</v>
      </c>
      <c r="C113" s="23" t="s">
        <v>577</v>
      </c>
      <c r="D113" s="23" t="s">
        <v>578</v>
      </c>
      <c r="E113" s="24">
        <v>4217152394942</v>
      </c>
      <c r="F113" s="23" t="s">
        <v>577</v>
      </c>
      <c r="G113" s="23" t="s">
        <v>190</v>
      </c>
      <c r="H113" s="23" t="s">
        <v>866</v>
      </c>
      <c r="I113" s="23" t="s">
        <v>828</v>
      </c>
      <c r="J113" s="23" t="s">
        <v>398</v>
      </c>
      <c r="K113" s="23">
        <f t="shared" ca="1" si="2"/>
        <v>11258497</v>
      </c>
      <c r="L113" s="23" t="s">
        <v>577</v>
      </c>
      <c r="M113" s="23" t="s">
        <v>400</v>
      </c>
      <c r="N113" s="23" t="s">
        <v>198</v>
      </c>
      <c r="O113" s="23" t="s">
        <v>251</v>
      </c>
      <c r="P113" s="23" t="s">
        <v>190</v>
      </c>
      <c r="Q113">
        <f t="shared" ca="1" si="3"/>
        <v>5624</v>
      </c>
    </row>
    <row r="114" spans="1:17" x14ac:dyDescent="0.25">
      <c r="A114" s="23" t="s">
        <v>579</v>
      </c>
      <c r="B114" s="24">
        <v>245</v>
      </c>
      <c r="C114" s="23" t="s">
        <v>580</v>
      </c>
      <c r="D114" s="23" t="s">
        <v>581</v>
      </c>
      <c r="E114" s="24">
        <v>4203152561273</v>
      </c>
      <c r="F114" s="23" t="s">
        <v>580</v>
      </c>
      <c r="G114" s="23" t="s">
        <v>190</v>
      </c>
      <c r="H114" s="23" t="s">
        <v>866</v>
      </c>
      <c r="I114" s="23" t="s">
        <v>828</v>
      </c>
      <c r="J114" s="23" t="s">
        <v>388</v>
      </c>
      <c r="K114" s="23">
        <f t="shared" ca="1" si="2"/>
        <v>11267042</v>
      </c>
      <c r="L114" s="23" t="s">
        <v>580</v>
      </c>
      <c r="M114" s="23" t="s">
        <v>400</v>
      </c>
      <c r="N114" s="23" t="s">
        <v>198</v>
      </c>
      <c r="O114" s="23" t="s">
        <v>456</v>
      </c>
      <c r="P114" s="23" t="s">
        <v>190</v>
      </c>
      <c r="Q114">
        <f t="shared" ca="1" si="3"/>
        <v>3077</v>
      </c>
    </row>
    <row r="115" spans="1:17" x14ac:dyDescent="0.25">
      <c r="A115" s="23" t="s">
        <v>582</v>
      </c>
      <c r="B115" s="24">
        <v>247</v>
      </c>
      <c r="C115" s="23" t="s">
        <v>583</v>
      </c>
      <c r="D115" s="23" t="s">
        <v>584</v>
      </c>
      <c r="E115" s="24">
        <v>4205152561308</v>
      </c>
      <c r="F115" s="23" t="s">
        <v>583</v>
      </c>
      <c r="G115" s="23" t="s">
        <v>190</v>
      </c>
      <c r="H115" s="23" t="s">
        <v>866</v>
      </c>
      <c r="I115" s="23" t="s">
        <v>828</v>
      </c>
      <c r="J115" s="23" t="s">
        <v>392</v>
      </c>
      <c r="K115" s="23">
        <f t="shared" ca="1" si="2"/>
        <v>11270486</v>
      </c>
      <c r="L115" s="23" t="s">
        <v>583</v>
      </c>
      <c r="M115" s="23" t="s">
        <v>400</v>
      </c>
      <c r="N115" s="23" t="s">
        <v>198</v>
      </c>
      <c r="O115" s="23" t="s">
        <v>456</v>
      </c>
      <c r="P115" s="23" t="s">
        <v>190</v>
      </c>
      <c r="Q115">
        <f t="shared" ca="1" si="3"/>
        <v>6087</v>
      </c>
    </row>
    <row r="116" spans="1:17" x14ac:dyDescent="0.25">
      <c r="A116" s="23" t="s">
        <v>585</v>
      </c>
      <c r="B116" s="24">
        <v>249</v>
      </c>
      <c r="C116" s="23" t="s">
        <v>586</v>
      </c>
      <c r="D116" s="23" t="s">
        <v>587</v>
      </c>
      <c r="E116" s="24">
        <v>4209152561373</v>
      </c>
      <c r="F116" s="23" t="s">
        <v>586</v>
      </c>
      <c r="G116" s="23" t="s">
        <v>190</v>
      </c>
      <c r="H116" s="23" t="s">
        <v>866</v>
      </c>
      <c r="I116" s="23" t="s">
        <v>829</v>
      </c>
      <c r="J116" s="23" t="s">
        <v>392</v>
      </c>
      <c r="K116" s="23">
        <f t="shared" ca="1" si="2"/>
        <v>11240726</v>
      </c>
      <c r="L116" s="23" t="s">
        <v>586</v>
      </c>
      <c r="M116" s="23" t="s">
        <v>400</v>
      </c>
      <c r="N116" s="23" t="s">
        <v>198</v>
      </c>
      <c r="O116" s="23" t="s">
        <v>251</v>
      </c>
      <c r="P116" s="23" t="s">
        <v>190</v>
      </c>
      <c r="Q116">
        <f t="shared" ca="1" si="3"/>
        <v>3939</v>
      </c>
    </row>
    <row r="117" spans="1:17" x14ac:dyDescent="0.25">
      <c r="A117" s="23" t="s">
        <v>588</v>
      </c>
      <c r="B117" s="24">
        <v>251</v>
      </c>
      <c r="C117" s="23" t="s">
        <v>589</v>
      </c>
      <c r="D117" s="23" t="s">
        <v>590</v>
      </c>
      <c r="E117" s="24">
        <v>4214152561469</v>
      </c>
      <c r="F117" s="23" t="s">
        <v>589</v>
      </c>
      <c r="G117" s="23" t="s">
        <v>190</v>
      </c>
      <c r="H117" s="23" t="s">
        <v>866</v>
      </c>
      <c r="I117" s="23" t="s">
        <v>829</v>
      </c>
      <c r="J117" s="23" t="s">
        <v>438</v>
      </c>
      <c r="K117" s="23">
        <f t="shared" ca="1" si="2"/>
        <v>11253510</v>
      </c>
      <c r="L117" s="23" t="s">
        <v>589</v>
      </c>
      <c r="M117" s="23" t="s">
        <v>400</v>
      </c>
      <c r="N117" s="23" t="s">
        <v>198</v>
      </c>
      <c r="O117" s="23" t="s">
        <v>456</v>
      </c>
      <c r="P117" s="23" t="s">
        <v>190</v>
      </c>
      <c r="Q117">
        <f t="shared" ca="1" si="3"/>
        <v>555</v>
      </c>
    </row>
    <row r="118" spans="1:17" x14ac:dyDescent="0.25">
      <c r="A118" s="23" t="s">
        <v>591</v>
      </c>
      <c r="B118" s="24">
        <v>253</v>
      </c>
      <c r="C118" s="23" t="s">
        <v>592</v>
      </c>
      <c r="D118" s="23" t="s">
        <v>593</v>
      </c>
      <c r="E118" s="24">
        <v>4219152561637</v>
      </c>
      <c r="F118" s="23" t="s">
        <v>592</v>
      </c>
      <c r="G118" s="23" t="s">
        <v>190</v>
      </c>
      <c r="H118" s="23" t="s">
        <v>866</v>
      </c>
      <c r="I118" s="23" t="s">
        <v>830</v>
      </c>
      <c r="J118" s="23" t="s">
        <v>545</v>
      </c>
      <c r="K118" s="23">
        <f t="shared" ca="1" si="2"/>
        <v>11241361</v>
      </c>
      <c r="L118" s="23" t="s">
        <v>592</v>
      </c>
      <c r="M118" s="23" t="s">
        <v>400</v>
      </c>
      <c r="N118" s="23" t="s">
        <v>198</v>
      </c>
      <c r="O118" s="23" t="s">
        <v>251</v>
      </c>
      <c r="P118" s="23" t="s">
        <v>190</v>
      </c>
      <c r="Q118">
        <f t="shared" ca="1" si="3"/>
        <v>9719</v>
      </c>
    </row>
    <row r="119" spans="1:17" x14ac:dyDescent="0.25">
      <c r="A119" s="23" t="s">
        <v>594</v>
      </c>
      <c r="B119" s="24">
        <v>255</v>
      </c>
      <c r="C119" s="23" t="s">
        <v>595</v>
      </c>
      <c r="D119" s="23" t="s">
        <v>596</v>
      </c>
      <c r="E119" s="24">
        <v>4223152562302</v>
      </c>
      <c r="F119" s="23" t="s">
        <v>595</v>
      </c>
      <c r="G119" s="23" t="s">
        <v>190</v>
      </c>
      <c r="H119" s="23" t="s">
        <v>866</v>
      </c>
      <c r="I119" s="23" t="s">
        <v>830</v>
      </c>
      <c r="J119" s="23" t="s">
        <v>451</v>
      </c>
      <c r="K119" s="23">
        <f t="shared" ca="1" si="2"/>
        <v>11262701</v>
      </c>
      <c r="L119" s="23" t="s">
        <v>595</v>
      </c>
      <c r="M119" s="23" t="s">
        <v>400</v>
      </c>
      <c r="N119" s="23" t="s">
        <v>198</v>
      </c>
      <c r="O119" s="23" t="s">
        <v>456</v>
      </c>
      <c r="P119" s="23" t="s">
        <v>190</v>
      </c>
      <c r="Q119">
        <f t="shared" ca="1" si="3"/>
        <v>6332</v>
      </c>
    </row>
    <row r="120" spans="1:17" x14ac:dyDescent="0.25">
      <c r="A120" s="23" t="s">
        <v>597</v>
      </c>
      <c r="B120" s="24">
        <v>257</v>
      </c>
      <c r="C120" s="23" t="s">
        <v>598</v>
      </c>
      <c r="D120" s="23" t="s">
        <v>599</v>
      </c>
      <c r="E120" s="24">
        <v>4231152563059</v>
      </c>
      <c r="F120" s="23" t="s">
        <v>598</v>
      </c>
      <c r="G120" s="23" t="s">
        <v>190</v>
      </c>
      <c r="H120" s="23" t="s">
        <v>866</v>
      </c>
      <c r="I120" s="23" t="s">
        <v>831</v>
      </c>
      <c r="J120" s="23" t="s">
        <v>279</v>
      </c>
      <c r="K120" s="23">
        <f t="shared" ca="1" si="2"/>
        <v>11246133</v>
      </c>
      <c r="L120" s="23" t="s">
        <v>598</v>
      </c>
      <c r="M120" s="23" t="s">
        <v>400</v>
      </c>
      <c r="N120" s="23" t="s">
        <v>198</v>
      </c>
      <c r="O120" s="23" t="s">
        <v>251</v>
      </c>
      <c r="P120" s="23" t="s">
        <v>190</v>
      </c>
      <c r="Q120">
        <f t="shared" ca="1" si="3"/>
        <v>3069</v>
      </c>
    </row>
    <row r="121" spans="1:17" x14ac:dyDescent="0.25">
      <c r="A121" s="23" t="s">
        <v>600</v>
      </c>
      <c r="B121" s="24">
        <v>259</v>
      </c>
      <c r="C121" s="23" t="s">
        <v>601</v>
      </c>
      <c r="D121" s="23" t="s">
        <v>602</v>
      </c>
      <c r="E121" s="24">
        <v>4448153039373</v>
      </c>
      <c r="F121" s="23" t="s">
        <v>601</v>
      </c>
      <c r="G121" s="23" t="s">
        <v>190</v>
      </c>
      <c r="H121" s="23" t="s">
        <v>866</v>
      </c>
      <c r="I121" s="23" t="s">
        <v>832</v>
      </c>
      <c r="J121" s="23" t="s">
        <v>438</v>
      </c>
      <c r="K121" s="23">
        <f t="shared" ca="1" si="2"/>
        <v>11250235</v>
      </c>
      <c r="L121" s="23" t="s">
        <v>601</v>
      </c>
      <c r="M121" s="23" t="s">
        <v>400</v>
      </c>
      <c r="N121" s="23" t="s">
        <v>198</v>
      </c>
      <c r="O121" s="23" t="s">
        <v>456</v>
      </c>
      <c r="P121" s="23" t="s">
        <v>190</v>
      </c>
      <c r="Q121">
        <f t="shared" ca="1" si="3"/>
        <v>2284</v>
      </c>
    </row>
    <row r="122" spans="1:17" x14ac:dyDescent="0.25">
      <c r="A122" s="23" t="s">
        <v>603</v>
      </c>
      <c r="B122" s="24">
        <v>261</v>
      </c>
      <c r="C122" s="23" t="s">
        <v>604</v>
      </c>
      <c r="D122" s="23" t="s">
        <v>605</v>
      </c>
      <c r="E122" s="24">
        <v>4237152563129</v>
      </c>
      <c r="F122" s="23" t="s">
        <v>604</v>
      </c>
      <c r="G122" s="23" t="s">
        <v>190</v>
      </c>
      <c r="H122" s="23" t="s">
        <v>867</v>
      </c>
      <c r="I122" s="23" t="s">
        <v>833</v>
      </c>
      <c r="J122" s="23" t="s">
        <v>414</v>
      </c>
      <c r="K122" s="23">
        <f t="shared" ca="1" si="2"/>
        <v>11229030</v>
      </c>
      <c r="L122" s="23" t="s">
        <v>604</v>
      </c>
      <c r="M122" s="23" t="s">
        <v>400</v>
      </c>
      <c r="N122" s="23" t="s">
        <v>198</v>
      </c>
      <c r="O122" s="23" t="s">
        <v>251</v>
      </c>
      <c r="P122" s="23" t="s">
        <v>190</v>
      </c>
      <c r="Q122">
        <f t="shared" ca="1" si="3"/>
        <v>5437</v>
      </c>
    </row>
    <row r="123" spans="1:17" x14ac:dyDescent="0.25">
      <c r="A123" s="23" t="s">
        <v>606</v>
      </c>
      <c r="B123" s="24">
        <v>263</v>
      </c>
      <c r="C123" s="23" t="s">
        <v>607</v>
      </c>
      <c r="D123" s="23" t="s">
        <v>608</v>
      </c>
      <c r="E123" s="24">
        <v>4545152654905</v>
      </c>
      <c r="F123" s="23" t="s">
        <v>607</v>
      </c>
      <c r="G123" s="23" t="s">
        <v>190</v>
      </c>
      <c r="H123" s="23" t="s">
        <v>867</v>
      </c>
      <c r="I123" s="23" t="s">
        <v>833</v>
      </c>
      <c r="J123" s="23" t="s">
        <v>224</v>
      </c>
      <c r="K123" s="23">
        <f t="shared" ca="1" si="2"/>
        <v>11243815</v>
      </c>
      <c r="L123" s="23" t="s">
        <v>607</v>
      </c>
      <c r="M123" s="23" t="s">
        <v>400</v>
      </c>
      <c r="N123" s="23" t="s">
        <v>198</v>
      </c>
      <c r="O123" s="23" t="s">
        <v>251</v>
      </c>
      <c r="P123" s="23" t="s">
        <v>190</v>
      </c>
      <c r="Q123">
        <f t="shared" ca="1" si="3"/>
        <v>6727</v>
      </c>
    </row>
    <row r="124" spans="1:17" x14ac:dyDescent="0.25">
      <c r="A124" s="23" t="s">
        <v>609</v>
      </c>
      <c r="B124" s="24">
        <v>265</v>
      </c>
      <c r="C124" s="23" t="s">
        <v>610</v>
      </c>
      <c r="D124" s="23" t="s">
        <v>611</v>
      </c>
      <c r="E124" s="24">
        <v>4583152800877</v>
      </c>
      <c r="F124" s="23" t="s">
        <v>610</v>
      </c>
      <c r="G124" s="23" t="s">
        <v>190</v>
      </c>
      <c r="H124" s="23" t="s">
        <v>867</v>
      </c>
      <c r="I124" s="23" t="s">
        <v>834</v>
      </c>
      <c r="J124" s="23" t="s">
        <v>343</v>
      </c>
      <c r="K124" s="23">
        <f t="shared" ca="1" si="2"/>
        <v>11218371</v>
      </c>
      <c r="L124" s="23" t="s">
        <v>610</v>
      </c>
      <c r="M124" s="23" t="s">
        <v>400</v>
      </c>
      <c r="N124" s="23" t="s">
        <v>198</v>
      </c>
      <c r="O124" s="23" t="s">
        <v>251</v>
      </c>
      <c r="P124" s="23" t="s">
        <v>190</v>
      </c>
      <c r="Q124">
        <f t="shared" ca="1" si="3"/>
        <v>7839</v>
      </c>
    </row>
    <row r="125" spans="1:17" x14ac:dyDescent="0.25">
      <c r="A125" s="23" t="s">
        <v>612</v>
      </c>
      <c r="B125" s="24">
        <v>267</v>
      </c>
      <c r="C125" s="23" t="s">
        <v>613</v>
      </c>
      <c r="D125" s="23" t="s">
        <v>614</v>
      </c>
      <c r="E125" s="24">
        <v>4750152967417</v>
      </c>
      <c r="F125" s="23" t="s">
        <v>613</v>
      </c>
      <c r="G125" s="23" t="s">
        <v>190</v>
      </c>
      <c r="H125" s="23" t="s">
        <v>867</v>
      </c>
      <c r="I125" s="23" t="s">
        <v>834</v>
      </c>
      <c r="J125" s="23" t="s">
        <v>279</v>
      </c>
      <c r="K125" s="23">
        <f t="shared" ca="1" si="2"/>
        <v>11238451</v>
      </c>
      <c r="L125" s="23" t="s">
        <v>613</v>
      </c>
      <c r="M125" s="23" t="s">
        <v>400</v>
      </c>
      <c r="N125" s="23" t="s">
        <v>198</v>
      </c>
      <c r="O125" s="23" t="s">
        <v>251</v>
      </c>
      <c r="P125" s="23" t="s">
        <v>190</v>
      </c>
      <c r="Q125">
        <f t="shared" ca="1" si="3"/>
        <v>8251</v>
      </c>
    </row>
    <row r="126" spans="1:17" x14ac:dyDescent="0.25">
      <c r="A126" s="23" t="s">
        <v>615</v>
      </c>
      <c r="B126" s="24">
        <v>269</v>
      </c>
      <c r="C126" s="23" t="s">
        <v>616</v>
      </c>
      <c r="D126" s="23" t="s">
        <v>617</v>
      </c>
      <c r="E126" s="24">
        <v>4945153126346</v>
      </c>
      <c r="F126" s="23" t="s">
        <v>616</v>
      </c>
      <c r="G126" s="23" t="s">
        <v>190</v>
      </c>
      <c r="H126" s="23" t="s">
        <v>867</v>
      </c>
      <c r="I126" s="23" t="s">
        <v>835</v>
      </c>
      <c r="J126" s="23" t="s">
        <v>343</v>
      </c>
      <c r="K126" s="23">
        <f t="shared" ca="1" si="2"/>
        <v>11223048</v>
      </c>
      <c r="L126" s="23" t="s">
        <v>616</v>
      </c>
      <c r="M126" s="23" t="s">
        <v>400</v>
      </c>
      <c r="N126" s="23" t="s">
        <v>198</v>
      </c>
      <c r="O126" s="23" t="s">
        <v>251</v>
      </c>
      <c r="P126" s="23" t="s">
        <v>190</v>
      </c>
      <c r="Q126">
        <f t="shared" ca="1" si="3"/>
        <v>1224</v>
      </c>
    </row>
    <row r="127" spans="1:17" x14ac:dyDescent="0.25">
      <c r="A127" s="23" t="s">
        <v>618</v>
      </c>
      <c r="B127" s="24">
        <v>271</v>
      </c>
      <c r="C127" s="23" t="s">
        <v>619</v>
      </c>
      <c r="D127" s="23" t="s">
        <v>620</v>
      </c>
      <c r="E127" s="24">
        <v>4142153311164</v>
      </c>
      <c r="F127" s="23" t="s">
        <v>619</v>
      </c>
      <c r="G127" s="23" t="s">
        <v>190</v>
      </c>
      <c r="H127" s="23" t="s">
        <v>867</v>
      </c>
      <c r="I127" s="23" t="s">
        <v>835</v>
      </c>
      <c r="J127" s="23" t="s">
        <v>343</v>
      </c>
      <c r="K127" s="23">
        <f t="shared" ca="1" si="2"/>
        <v>11257962</v>
      </c>
      <c r="L127" s="23" t="s">
        <v>619</v>
      </c>
      <c r="M127" s="23" t="s">
        <v>400</v>
      </c>
      <c r="N127" s="23" t="s">
        <v>198</v>
      </c>
      <c r="O127" s="23" t="s">
        <v>305</v>
      </c>
      <c r="P127" s="23" t="s">
        <v>282</v>
      </c>
      <c r="Q127">
        <f t="shared" ca="1" si="3"/>
        <v>5536</v>
      </c>
    </row>
    <row r="128" spans="1:17" x14ac:dyDescent="0.25">
      <c r="A128" s="23" t="s">
        <v>621</v>
      </c>
      <c r="B128" s="24">
        <v>273</v>
      </c>
      <c r="C128" s="23" t="s">
        <v>622</v>
      </c>
      <c r="D128" s="23" t="s">
        <v>623</v>
      </c>
      <c r="E128" s="24">
        <v>4145153339516</v>
      </c>
      <c r="F128" s="23" t="s">
        <v>622</v>
      </c>
      <c r="G128" s="23" t="s">
        <v>190</v>
      </c>
      <c r="H128" s="23" t="s">
        <v>867</v>
      </c>
      <c r="I128" s="23" t="s">
        <v>836</v>
      </c>
      <c r="J128" s="23" t="s">
        <v>498</v>
      </c>
      <c r="K128" s="23">
        <f t="shared" ca="1" si="2"/>
        <v>11243654</v>
      </c>
      <c r="L128" s="23" t="s">
        <v>622</v>
      </c>
      <c r="M128" s="23" t="s">
        <v>400</v>
      </c>
      <c r="N128" s="23" t="s">
        <v>198</v>
      </c>
      <c r="O128" s="23" t="s">
        <v>251</v>
      </c>
      <c r="P128" s="23" t="s">
        <v>190</v>
      </c>
      <c r="Q128">
        <f t="shared" ca="1" si="3"/>
        <v>9918</v>
      </c>
    </row>
    <row r="129" spans="1:17" x14ac:dyDescent="0.25">
      <c r="A129" s="23" t="s">
        <v>624</v>
      </c>
      <c r="B129" s="24">
        <v>275</v>
      </c>
      <c r="C129" s="23" t="s">
        <v>625</v>
      </c>
      <c r="D129" s="23" t="s">
        <v>626</v>
      </c>
      <c r="E129" s="24">
        <v>4154153410946</v>
      </c>
      <c r="F129" s="23" t="s">
        <v>625</v>
      </c>
      <c r="G129" s="23" t="s">
        <v>190</v>
      </c>
      <c r="H129" s="23" t="s">
        <v>867</v>
      </c>
      <c r="I129" s="23" t="s">
        <v>837</v>
      </c>
      <c r="J129" s="23" t="s">
        <v>498</v>
      </c>
      <c r="K129" s="23">
        <f t="shared" ca="1" si="2"/>
        <v>11242435</v>
      </c>
      <c r="L129" s="23" t="s">
        <v>625</v>
      </c>
      <c r="M129" s="23" t="s">
        <v>400</v>
      </c>
      <c r="N129" s="23" t="s">
        <v>198</v>
      </c>
      <c r="O129" s="23" t="s">
        <v>251</v>
      </c>
      <c r="P129" s="23" t="s">
        <v>190</v>
      </c>
      <c r="Q129">
        <f t="shared" ca="1" si="3"/>
        <v>1391</v>
      </c>
    </row>
    <row r="130" spans="1:17" x14ac:dyDescent="0.25">
      <c r="A130" s="23" t="s">
        <v>627</v>
      </c>
      <c r="B130" s="24">
        <v>277</v>
      </c>
      <c r="C130" s="23" t="s">
        <v>628</v>
      </c>
      <c r="D130" s="23" t="s">
        <v>629</v>
      </c>
      <c r="E130" s="24">
        <v>4263154021531</v>
      </c>
      <c r="F130" s="23" t="s">
        <v>628</v>
      </c>
      <c r="G130" s="23" t="s">
        <v>190</v>
      </c>
      <c r="H130" s="23" t="s">
        <v>867</v>
      </c>
      <c r="I130" s="23" t="s">
        <v>837</v>
      </c>
      <c r="J130" s="23" t="s">
        <v>545</v>
      </c>
      <c r="K130" s="23">
        <f t="shared" ca="1" si="2"/>
        <v>11218145</v>
      </c>
      <c r="L130" s="23" t="s">
        <v>628</v>
      </c>
      <c r="M130" s="23" t="s">
        <v>400</v>
      </c>
      <c r="N130" s="23" t="s">
        <v>198</v>
      </c>
      <c r="O130" s="23" t="s">
        <v>456</v>
      </c>
      <c r="P130" s="23" t="s">
        <v>190</v>
      </c>
      <c r="Q130">
        <f t="shared" ca="1" si="3"/>
        <v>8257</v>
      </c>
    </row>
    <row r="131" spans="1:17" x14ac:dyDescent="0.25">
      <c r="A131" s="23" t="s">
        <v>630</v>
      </c>
      <c r="B131" s="24">
        <v>279</v>
      </c>
      <c r="C131" s="23" t="s">
        <v>631</v>
      </c>
      <c r="D131" s="23" t="s">
        <v>632</v>
      </c>
      <c r="E131" s="24">
        <v>4267154021749</v>
      </c>
      <c r="F131" s="23" t="s">
        <v>631</v>
      </c>
      <c r="G131" s="23" t="s">
        <v>190</v>
      </c>
      <c r="H131" s="23" t="s">
        <v>867</v>
      </c>
      <c r="I131" s="23" t="s">
        <v>837</v>
      </c>
      <c r="J131" s="23" t="s">
        <v>489</v>
      </c>
      <c r="K131" s="23">
        <f t="shared" ref="K131:K194" ca="1" si="4">RANDBETWEEN(11215486,11298765)</f>
        <v>11265586</v>
      </c>
      <c r="L131" s="23" t="s">
        <v>631</v>
      </c>
      <c r="M131" s="23" t="s">
        <v>400</v>
      </c>
      <c r="N131" s="23" t="s">
        <v>198</v>
      </c>
      <c r="O131" s="23" t="s">
        <v>456</v>
      </c>
      <c r="P131" s="23" t="s">
        <v>190</v>
      </c>
      <c r="Q131">
        <f t="shared" ref="Q131:Q194" ca="1" si="5">RANDBETWEEN(100,10000)</f>
        <v>5187</v>
      </c>
    </row>
    <row r="132" spans="1:17" x14ac:dyDescent="0.25">
      <c r="A132" s="23" t="s">
        <v>633</v>
      </c>
      <c r="B132" s="24">
        <v>281</v>
      </c>
      <c r="C132" s="23" t="s">
        <v>634</v>
      </c>
      <c r="D132" s="23" t="s">
        <v>635</v>
      </c>
      <c r="E132" s="24">
        <v>4284154029600</v>
      </c>
      <c r="F132" s="23" t="s">
        <v>634</v>
      </c>
      <c r="G132" s="23" t="s">
        <v>190</v>
      </c>
      <c r="H132" s="23" t="s">
        <v>867</v>
      </c>
      <c r="I132" s="23" t="s">
        <v>838</v>
      </c>
      <c r="J132" s="23" t="s">
        <v>489</v>
      </c>
      <c r="K132" s="23">
        <f t="shared" ca="1" si="4"/>
        <v>11244053</v>
      </c>
      <c r="L132" s="23" t="s">
        <v>634</v>
      </c>
      <c r="M132" s="23" t="s">
        <v>400</v>
      </c>
      <c r="N132" s="23" t="s">
        <v>198</v>
      </c>
      <c r="O132" s="23" t="s">
        <v>251</v>
      </c>
      <c r="P132" s="23" t="s">
        <v>190</v>
      </c>
      <c r="Q132">
        <f t="shared" ca="1" si="5"/>
        <v>6046</v>
      </c>
    </row>
    <row r="133" spans="1:17" x14ac:dyDescent="0.25">
      <c r="A133" s="23" t="s">
        <v>636</v>
      </c>
      <c r="B133" s="24">
        <v>283</v>
      </c>
      <c r="C133" s="23" t="s">
        <v>637</v>
      </c>
      <c r="D133" s="23" t="s">
        <v>638</v>
      </c>
      <c r="E133" s="24">
        <v>4286154029721</v>
      </c>
      <c r="F133" s="23" t="s">
        <v>637</v>
      </c>
      <c r="G133" s="23" t="s">
        <v>190</v>
      </c>
      <c r="H133" s="23" t="s">
        <v>867</v>
      </c>
      <c r="I133" s="23" t="s">
        <v>838</v>
      </c>
      <c r="J133" s="23" t="s">
        <v>489</v>
      </c>
      <c r="K133" s="23">
        <f t="shared" ca="1" si="4"/>
        <v>11238642</v>
      </c>
      <c r="L133" s="23" t="s">
        <v>637</v>
      </c>
      <c r="M133" s="23" t="s">
        <v>400</v>
      </c>
      <c r="N133" s="23" t="s">
        <v>198</v>
      </c>
      <c r="O133" s="23" t="s">
        <v>456</v>
      </c>
      <c r="P133" s="23" t="s">
        <v>190</v>
      </c>
      <c r="Q133">
        <f t="shared" ca="1" si="5"/>
        <v>863</v>
      </c>
    </row>
    <row r="134" spans="1:17" x14ac:dyDescent="0.25">
      <c r="A134" s="23" t="s">
        <v>639</v>
      </c>
      <c r="B134" s="24">
        <v>285</v>
      </c>
      <c r="C134" s="23" t="s">
        <v>640</v>
      </c>
      <c r="D134" s="23" t="s">
        <v>641</v>
      </c>
      <c r="E134" s="24">
        <v>4290154029883</v>
      </c>
      <c r="F134" s="23" t="s">
        <v>640</v>
      </c>
      <c r="G134" s="23" t="s">
        <v>190</v>
      </c>
      <c r="H134" s="23" t="s">
        <v>867</v>
      </c>
      <c r="I134" s="23" t="s">
        <v>838</v>
      </c>
      <c r="J134" s="23" t="s">
        <v>545</v>
      </c>
      <c r="K134" s="23">
        <f t="shared" ca="1" si="4"/>
        <v>11252327</v>
      </c>
      <c r="L134" s="23" t="s">
        <v>640</v>
      </c>
      <c r="M134" s="23" t="s">
        <v>400</v>
      </c>
      <c r="N134" s="23" t="s">
        <v>198</v>
      </c>
      <c r="O134" s="23" t="s">
        <v>456</v>
      </c>
      <c r="P134" s="23" t="s">
        <v>190</v>
      </c>
      <c r="Q134">
        <f t="shared" ca="1" si="5"/>
        <v>4265</v>
      </c>
    </row>
    <row r="135" spans="1:17" x14ac:dyDescent="0.25">
      <c r="A135" s="23" t="s">
        <v>642</v>
      </c>
      <c r="B135" s="24">
        <v>287</v>
      </c>
      <c r="C135" s="23" t="s">
        <v>643</v>
      </c>
      <c r="D135" s="23" t="s">
        <v>644</v>
      </c>
      <c r="E135" s="24">
        <v>4297154030136</v>
      </c>
      <c r="F135" s="23" t="s">
        <v>643</v>
      </c>
      <c r="G135" s="23" t="s">
        <v>190</v>
      </c>
      <c r="H135" s="23" t="s">
        <v>867</v>
      </c>
      <c r="I135" s="23" t="s">
        <v>839</v>
      </c>
      <c r="J135" s="23" t="s">
        <v>421</v>
      </c>
      <c r="K135" s="23">
        <f t="shared" ca="1" si="4"/>
        <v>11250069</v>
      </c>
      <c r="L135" s="23" t="s">
        <v>643</v>
      </c>
      <c r="M135" s="23" t="s">
        <v>400</v>
      </c>
      <c r="N135" s="23" t="s">
        <v>198</v>
      </c>
      <c r="O135" s="23" t="s">
        <v>251</v>
      </c>
      <c r="P135" s="23" t="s">
        <v>190</v>
      </c>
      <c r="Q135">
        <f t="shared" ca="1" si="5"/>
        <v>4405</v>
      </c>
    </row>
    <row r="136" spans="1:17" x14ac:dyDescent="0.25">
      <c r="A136" s="23" t="s">
        <v>645</v>
      </c>
      <c r="B136" s="24">
        <v>289</v>
      </c>
      <c r="C136" s="23" t="s">
        <v>646</v>
      </c>
      <c r="D136" s="23" t="s">
        <v>647</v>
      </c>
      <c r="E136" s="24">
        <v>4299154030227</v>
      </c>
      <c r="F136" s="23" t="s">
        <v>646</v>
      </c>
      <c r="G136" s="23" t="s">
        <v>190</v>
      </c>
      <c r="H136" s="23" t="s">
        <v>867</v>
      </c>
      <c r="I136" s="23" t="s">
        <v>840</v>
      </c>
      <c r="J136" s="23" t="s">
        <v>438</v>
      </c>
      <c r="K136" s="23">
        <f t="shared" ca="1" si="4"/>
        <v>11277170</v>
      </c>
      <c r="L136" s="23" t="s">
        <v>646</v>
      </c>
      <c r="M136" s="23" t="s">
        <v>400</v>
      </c>
      <c r="N136" s="23" t="s">
        <v>198</v>
      </c>
      <c r="O136" s="23" t="s">
        <v>251</v>
      </c>
      <c r="P136" s="23" t="s">
        <v>190</v>
      </c>
      <c r="Q136">
        <f t="shared" ca="1" si="5"/>
        <v>108</v>
      </c>
    </row>
    <row r="137" spans="1:17" x14ac:dyDescent="0.25">
      <c r="A137" s="23" t="s">
        <v>648</v>
      </c>
      <c r="B137" s="24">
        <v>291</v>
      </c>
      <c r="C137" s="23" t="s">
        <v>649</v>
      </c>
      <c r="D137" s="23" t="s">
        <v>650</v>
      </c>
      <c r="E137" s="24">
        <v>4303154030372</v>
      </c>
      <c r="F137" s="23" t="s">
        <v>649</v>
      </c>
      <c r="G137" s="23" t="s">
        <v>190</v>
      </c>
      <c r="H137" s="23" t="s">
        <v>867</v>
      </c>
      <c r="I137" s="23" t="s">
        <v>841</v>
      </c>
      <c r="J137" s="23" t="s">
        <v>438</v>
      </c>
      <c r="K137" s="23">
        <f t="shared" ca="1" si="4"/>
        <v>11290683</v>
      </c>
      <c r="L137" s="23" t="s">
        <v>649</v>
      </c>
      <c r="M137" s="23" t="s">
        <v>400</v>
      </c>
      <c r="N137" s="23" t="s">
        <v>198</v>
      </c>
      <c r="O137" s="23" t="s">
        <v>456</v>
      </c>
      <c r="P137" s="23" t="s">
        <v>190</v>
      </c>
      <c r="Q137">
        <f t="shared" ca="1" si="5"/>
        <v>9711</v>
      </c>
    </row>
    <row r="138" spans="1:17" x14ac:dyDescent="0.25">
      <c r="A138" s="23" t="s">
        <v>651</v>
      </c>
      <c r="B138" s="24">
        <v>293</v>
      </c>
      <c r="C138" s="23" t="s">
        <v>652</v>
      </c>
      <c r="D138" s="23" t="s">
        <v>653</v>
      </c>
      <c r="E138" s="24">
        <v>4307154031226</v>
      </c>
      <c r="F138" s="23" t="s">
        <v>652</v>
      </c>
      <c r="G138" s="23" t="s">
        <v>190</v>
      </c>
      <c r="H138" s="23" t="s">
        <v>868</v>
      </c>
      <c r="I138" s="23" t="s">
        <v>842</v>
      </c>
      <c r="J138" s="23" t="s">
        <v>414</v>
      </c>
      <c r="K138" s="23">
        <f t="shared" ca="1" si="4"/>
        <v>11289476</v>
      </c>
      <c r="L138" s="23" t="s">
        <v>652</v>
      </c>
      <c r="M138" s="23" t="s">
        <v>400</v>
      </c>
      <c r="N138" s="23" t="s">
        <v>198</v>
      </c>
      <c r="O138" s="23" t="s">
        <v>251</v>
      </c>
      <c r="P138" s="23" t="s">
        <v>190</v>
      </c>
      <c r="Q138">
        <f t="shared" ca="1" si="5"/>
        <v>9114</v>
      </c>
    </row>
    <row r="139" spans="1:17" x14ac:dyDescent="0.25">
      <c r="A139" s="23" t="s">
        <v>654</v>
      </c>
      <c r="B139" s="24">
        <v>295</v>
      </c>
      <c r="C139" s="23" t="s">
        <v>655</v>
      </c>
      <c r="D139" s="23" t="s">
        <v>656</v>
      </c>
      <c r="E139" s="24">
        <v>4311154031468</v>
      </c>
      <c r="F139" s="23" t="s">
        <v>655</v>
      </c>
      <c r="G139" s="23" t="s">
        <v>190</v>
      </c>
      <c r="H139" s="23" t="s">
        <v>868</v>
      </c>
      <c r="I139" s="23" t="s">
        <v>842</v>
      </c>
      <c r="J139" s="23" t="s">
        <v>545</v>
      </c>
      <c r="K139" s="23">
        <f t="shared" ca="1" si="4"/>
        <v>11219430</v>
      </c>
      <c r="L139" s="23" t="s">
        <v>655</v>
      </c>
      <c r="M139" s="23" t="s">
        <v>400</v>
      </c>
      <c r="N139" s="23" t="s">
        <v>198</v>
      </c>
      <c r="O139" s="23" t="s">
        <v>251</v>
      </c>
      <c r="P139" s="23" t="s">
        <v>190</v>
      </c>
      <c r="Q139">
        <f t="shared" ca="1" si="5"/>
        <v>3941</v>
      </c>
    </row>
    <row r="140" spans="1:17" x14ac:dyDescent="0.25">
      <c r="A140" s="23" t="s">
        <v>657</v>
      </c>
      <c r="B140" s="24">
        <v>297</v>
      </c>
      <c r="C140" s="23" t="s">
        <v>658</v>
      </c>
      <c r="D140" s="23" t="s">
        <v>659</v>
      </c>
      <c r="E140" s="24">
        <v>4315154031722</v>
      </c>
      <c r="F140" s="23" t="s">
        <v>658</v>
      </c>
      <c r="G140" s="23" t="s">
        <v>190</v>
      </c>
      <c r="H140" s="23" t="s">
        <v>868</v>
      </c>
      <c r="I140" s="23" t="s">
        <v>843</v>
      </c>
      <c r="J140" s="23" t="s">
        <v>545</v>
      </c>
      <c r="K140" s="23">
        <f t="shared" ca="1" si="4"/>
        <v>11264784</v>
      </c>
      <c r="L140" s="23" t="s">
        <v>658</v>
      </c>
      <c r="M140" s="23" t="s">
        <v>400</v>
      </c>
      <c r="N140" s="23" t="s">
        <v>198</v>
      </c>
      <c r="O140" s="23" t="s">
        <v>251</v>
      </c>
      <c r="P140" s="23" t="s">
        <v>190</v>
      </c>
      <c r="Q140">
        <f t="shared" ca="1" si="5"/>
        <v>7369</v>
      </c>
    </row>
    <row r="141" spans="1:17" x14ac:dyDescent="0.25">
      <c r="A141" s="23" t="s">
        <v>660</v>
      </c>
      <c r="B141" s="24">
        <v>299</v>
      </c>
      <c r="C141" s="23" t="s">
        <v>661</v>
      </c>
      <c r="D141" s="23" t="s">
        <v>662</v>
      </c>
      <c r="E141" s="24">
        <v>4319154031899</v>
      </c>
      <c r="F141" s="23" t="s">
        <v>661</v>
      </c>
      <c r="G141" s="23" t="s">
        <v>190</v>
      </c>
      <c r="H141" s="23" t="s">
        <v>868</v>
      </c>
      <c r="I141" s="23" t="s">
        <v>843</v>
      </c>
      <c r="J141" s="23" t="s">
        <v>414</v>
      </c>
      <c r="K141" s="23">
        <f t="shared" ca="1" si="4"/>
        <v>11227011</v>
      </c>
      <c r="L141" s="23" t="s">
        <v>661</v>
      </c>
      <c r="M141" s="23" t="s">
        <v>400</v>
      </c>
      <c r="N141" s="23" t="s">
        <v>198</v>
      </c>
      <c r="O141" s="23" t="s">
        <v>456</v>
      </c>
      <c r="P141" s="23" t="s">
        <v>190</v>
      </c>
      <c r="Q141">
        <f t="shared" ca="1" si="5"/>
        <v>6661</v>
      </c>
    </row>
    <row r="142" spans="1:17" x14ac:dyDescent="0.25">
      <c r="A142" s="23" t="s">
        <v>663</v>
      </c>
      <c r="B142" s="24">
        <v>301</v>
      </c>
      <c r="C142" s="23" t="s">
        <v>664</v>
      </c>
      <c r="D142" s="23" t="s">
        <v>665</v>
      </c>
      <c r="E142" s="24">
        <v>4323154032116</v>
      </c>
      <c r="F142" s="23" t="s">
        <v>664</v>
      </c>
      <c r="G142" s="23" t="s">
        <v>190</v>
      </c>
      <c r="H142" s="23" t="s">
        <v>868</v>
      </c>
      <c r="I142" s="23" t="s">
        <v>844</v>
      </c>
      <c r="J142" s="23" t="s">
        <v>414</v>
      </c>
      <c r="K142" s="23">
        <f t="shared" ca="1" si="4"/>
        <v>11289561</v>
      </c>
      <c r="L142" s="23" t="s">
        <v>664</v>
      </c>
      <c r="M142" s="23" t="s">
        <v>400</v>
      </c>
      <c r="N142" s="23" t="s">
        <v>198</v>
      </c>
      <c r="O142" s="23" t="s">
        <v>251</v>
      </c>
      <c r="P142" s="23" t="s">
        <v>190</v>
      </c>
      <c r="Q142">
        <f t="shared" ca="1" si="5"/>
        <v>650</v>
      </c>
    </row>
    <row r="143" spans="1:17" x14ac:dyDescent="0.25">
      <c r="A143" s="23" t="s">
        <v>666</v>
      </c>
      <c r="B143" s="24">
        <v>303</v>
      </c>
      <c r="C143" s="23" t="s">
        <v>667</v>
      </c>
      <c r="D143" s="23" t="s">
        <v>668</v>
      </c>
      <c r="E143" s="24">
        <v>4327154032272</v>
      </c>
      <c r="F143" s="23" t="s">
        <v>667</v>
      </c>
      <c r="G143" s="23" t="s">
        <v>190</v>
      </c>
      <c r="H143" s="23" t="s">
        <v>868</v>
      </c>
      <c r="I143" s="23" t="s">
        <v>845</v>
      </c>
      <c r="J143" s="23" t="s">
        <v>414</v>
      </c>
      <c r="K143" s="23">
        <f t="shared" ca="1" si="4"/>
        <v>11269541</v>
      </c>
      <c r="L143" s="23" t="s">
        <v>667</v>
      </c>
      <c r="M143" s="23" t="s">
        <v>400</v>
      </c>
      <c r="N143" s="23" t="s">
        <v>198</v>
      </c>
      <c r="O143" s="23" t="s">
        <v>456</v>
      </c>
      <c r="P143" s="23" t="s">
        <v>190</v>
      </c>
      <c r="Q143">
        <f t="shared" ca="1" si="5"/>
        <v>347</v>
      </c>
    </row>
    <row r="144" spans="1:17" x14ac:dyDescent="0.25">
      <c r="A144" s="23" t="s">
        <v>669</v>
      </c>
      <c r="B144" s="24">
        <v>305</v>
      </c>
      <c r="C144" s="23" t="s">
        <v>670</v>
      </c>
      <c r="D144" s="23" t="s">
        <v>671</v>
      </c>
      <c r="E144" s="24">
        <v>4333154032520</v>
      </c>
      <c r="F144" s="23" t="s">
        <v>670</v>
      </c>
      <c r="G144" s="23" t="s">
        <v>190</v>
      </c>
      <c r="H144" s="23" t="s">
        <v>868</v>
      </c>
      <c r="I144" s="23" t="s">
        <v>845</v>
      </c>
      <c r="J144" s="23" t="s">
        <v>414</v>
      </c>
      <c r="K144" s="23">
        <f t="shared" ca="1" si="4"/>
        <v>11285789</v>
      </c>
      <c r="L144" s="23" t="s">
        <v>670</v>
      </c>
      <c r="M144" s="23" t="s">
        <v>400</v>
      </c>
      <c r="N144" s="23" t="s">
        <v>198</v>
      </c>
      <c r="O144" s="23" t="s">
        <v>305</v>
      </c>
      <c r="P144" s="23" t="s">
        <v>282</v>
      </c>
      <c r="Q144">
        <f t="shared" ca="1" si="5"/>
        <v>8881</v>
      </c>
    </row>
    <row r="145" spans="1:17" x14ac:dyDescent="0.25">
      <c r="A145" s="23" t="s">
        <v>672</v>
      </c>
      <c r="B145" s="24">
        <v>307</v>
      </c>
      <c r="C145" s="23" t="s">
        <v>673</v>
      </c>
      <c r="D145" s="23" t="s">
        <v>674</v>
      </c>
      <c r="E145" s="24">
        <v>4335154032600</v>
      </c>
      <c r="F145" s="23" t="s">
        <v>673</v>
      </c>
      <c r="G145" s="23" t="s">
        <v>190</v>
      </c>
      <c r="H145" s="23" t="s">
        <v>868</v>
      </c>
      <c r="I145" s="23" t="s">
        <v>846</v>
      </c>
      <c r="J145" s="23" t="s">
        <v>489</v>
      </c>
      <c r="K145" s="23">
        <f t="shared" ca="1" si="4"/>
        <v>11279437</v>
      </c>
      <c r="L145" s="23" t="s">
        <v>673</v>
      </c>
      <c r="M145" s="23" t="s">
        <v>400</v>
      </c>
      <c r="N145" s="23" t="s">
        <v>198</v>
      </c>
      <c r="O145" s="23" t="s">
        <v>456</v>
      </c>
      <c r="P145" s="23" t="s">
        <v>190</v>
      </c>
      <c r="Q145">
        <f t="shared" ca="1" si="5"/>
        <v>2995</v>
      </c>
    </row>
    <row r="146" spans="1:17" x14ac:dyDescent="0.25">
      <c r="A146" s="23" t="s">
        <v>675</v>
      </c>
      <c r="B146" s="24">
        <v>309</v>
      </c>
      <c r="C146" s="23" t="s">
        <v>676</v>
      </c>
      <c r="D146" s="23" t="s">
        <v>677</v>
      </c>
      <c r="E146" s="24">
        <v>4358154089513</v>
      </c>
      <c r="F146" s="23" t="s">
        <v>676</v>
      </c>
      <c r="G146" s="23" t="s">
        <v>190</v>
      </c>
      <c r="H146" s="23" t="s">
        <v>868</v>
      </c>
      <c r="I146" s="23" t="s">
        <v>847</v>
      </c>
      <c r="J146" s="23" t="s">
        <v>392</v>
      </c>
      <c r="K146" s="23">
        <f t="shared" ca="1" si="4"/>
        <v>11282680</v>
      </c>
      <c r="L146" s="23" t="s">
        <v>676</v>
      </c>
      <c r="M146" s="23" t="s">
        <v>400</v>
      </c>
      <c r="N146" s="23" t="s">
        <v>198</v>
      </c>
      <c r="O146" s="23" t="s">
        <v>251</v>
      </c>
      <c r="P146" s="23" t="s">
        <v>190</v>
      </c>
      <c r="Q146">
        <f t="shared" ca="1" si="5"/>
        <v>9949</v>
      </c>
    </row>
    <row r="147" spans="1:17" x14ac:dyDescent="0.25">
      <c r="A147" s="23" t="s">
        <v>678</v>
      </c>
      <c r="B147" s="24">
        <v>311</v>
      </c>
      <c r="C147" s="23" t="s">
        <v>679</v>
      </c>
      <c r="D147" s="23" t="s">
        <v>680</v>
      </c>
      <c r="E147" s="24">
        <v>4362154089694</v>
      </c>
      <c r="F147" s="23" t="s">
        <v>679</v>
      </c>
      <c r="G147" s="23" t="s">
        <v>190</v>
      </c>
      <c r="H147" s="23" t="s">
        <v>868</v>
      </c>
      <c r="I147" s="23" t="s">
        <v>847</v>
      </c>
      <c r="J147" s="23" t="s">
        <v>421</v>
      </c>
      <c r="K147" s="23">
        <f t="shared" ca="1" si="4"/>
        <v>11265421</v>
      </c>
      <c r="L147" s="23" t="s">
        <v>679</v>
      </c>
      <c r="M147" s="23" t="s">
        <v>400</v>
      </c>
      <c r="N147" s="23" t="s">
        <v>198</v>
      </c>
      <c r="O147" s="23" t="s">
        <v>456</v>
      </c>
      <c r="P147" s="23" t="s">
        <v>190</v>
      </c>
      <c r="Q147">
        <f t="shared" ca="1" si="5"/>
        <v>3197</v>
      </c>
    </row>
    <row r="148" spans="1:17" x14ac:dyDescent="0.25">
      <c r="A148" s="23" t="s">
        <v>681</v>
      </c>
      <c r="B148" s="24">
        <v>313</v>
      </c>
      <c r="C148" s="23" t="s">
        <v>682</v>
      </c>
      <c r="D148" s="23" t="s">
        <v>683</v>
      </c>
      <c r="E148" s="24">
        <v>4369154090030</v>
      </c>
      <c r="F148" s="23" t="s">
        <v>682</v>
      </c>
      <c r="G148" s="23" t="s">
        <v>190</v>
      </c>
      <c r="H148" s="23" t="s">
        <v>869</v>
      </c>
      <c r="I148" s="23" t="s">
        <v>848</v>
      </c>
      <c r="J148" s="23" t="s">
        <v>492</v>
      </c>
      <c r="K148" s="23">
        <f t="shared" ca="1" si="4"/>
        <v>11287999</v>
      </c>
      <c r="L148" s="23" t="s">
        <v>901</v>
      </c>
      <c r="M148" s="23" t="s">
        <v>400</v>
      </c>
      <c r="N148" s="23" t="s">
        <v>198</v>
      </c>
      <c r="O148" s="23" t="s">
        <v>456</v>
      </c>
      <c r="P148" s="23" t="s">
        <v>190</v>
      </c>
      <c r="Q148">
        <f t="shared" ca="1" si="5"/>
        <v>9903</v>
      </c>
    </row>
    <row r="149" spans="1:17" x14ac:dyDescent="0.25">
      <c r="A149" s="23" t="s">
        <v>684</v>
      </c>
      <c r="B149" s="24">
        <v>315</v>
      </c>
      <c r="C149" s="23" t="s">
        <v>685</v>
      </c>
      <c r="D149" s="23" t="s">
        <v>686</v>
      </c>
      <c r="E149" s="24">
        <v>4371154090121</v>
      </c>
      <c r="F149" s="23" t="s">
        <v>685</v>
      </c>
      <c r="G149" s="23" t="s">
        <v>190</v>
      </c>
      <c r="H149" s="23" t="s">
        <v>869</v>
      </c>
      <c r="I149" s="23" t="s">
        <v>848</v>
      </c>
      <c r="J149" s="23" t="s">
        <v>224</v>
      </c>
      <c r="K149" s="23">
        <f t="shared" ca="1" si="4"/>
        <v>11256493</v>
      </c>
      <c r="L149" s="23" t="s">
        <v>685</v>
      </c>
      <c r="M149" s="23" t="s">
        <v>400</v>
      </c>
      <c r="N149" s="23" t="s">
        <v>198</v>
      </c>
      <c r="O149" s="23" t="s">
        <v>456</v>
      </c>
      <c r="P149" s="23" t="s">
        <v>190</v>
      </c>
      <c r="Q149">
        <f t="shared" ca="1" si="5"/>
        <v>4187</v>
      </c>
    </row>
    <row r="150" spans="1:17" x14ac:dyDescent="0.25">
      <c r="A150" s="23" t="s">
        <v>687</v>
      </c>
      <c r="B150" s="24">
        <v>317</v>
      </c>
      <c r="C150" s="23" t="s">
        <v>688</v>
      </c>
      <c r="D150" s="23" t="s">
        <v>689</v>
      </c>
      <c r="E150" s="24">
        <v>4375154090274</v>
      </c>
      <c r="F150" s="23" t="s">
        <v>688</v>
      </c>
      <c r="G150" s="23" t="s">
        <v>190</v>
      </c>
      <c r="H150" s="23" t="s">
        <v>869</v>
      </c>
      <c r="I150" s="23" t="s">
        <v>849</v>
      </c>
      <c r="J150" s="23" t="s">
        <v>414</v>
      </c>
      <c r="K150" s="23">
        <f t="shared" ca="1" si="4"/>
        <v>11228875</v>
      </c>
      <c r="L150" s="23" t="s">
        <v>688</v>
      </c>
      <c r="M150" s="23" t="s">
        <v>400</v>
      </c>
      <c r="N150" s="23" t="s">
        <v>198</v>
      </c>
      <c r="O150" s="23" t="s">
        <v>251</v>
      </c>
      <c r="P150" s="23" t="s">
        <v>190</v>
      </c>
      <c r="Q150">
        <f t="shared" ca="1" si="5"/>
        <v>7613</v>
      </c>
    </row>
    <row r="151" spans="1:17" x14ac:dyDescent="0.25">
      <c r="A151" s="23" t="s">
        <v>690</v>
      </c>
      <c r="B151" s="24">
        <v>319</v>
      </c>
      <c r="C151" s="23" t="s">
        <v>691</v>
      </c>
      <c r="D151" s="23" t="s">
        <v>692</v>
      </c>
      <c r="E151" s="24">
        <v>4379154090465</v>
      </c>
      <c r="F151" s="23" t="s">
        <v>691</v>
      </c>
      <c r="G151" s="23" t="s">
        <v>190</v>
      </c>
      <c r="H151" s="23" t="s">
        <v>869</v>
      </c>
      <c r="I151" s="23" t="s">
        <v>849</v>
      </c>
      <c r="J151" s="23" t="s">
        <v>414</v>
      </c>
      <c r="K151" s="23">
        <f t="shared" ca="1" si="4"/>
        <v>11272647</v>
      </c>
      <c r="L151" s="23" t="s">
        <v>691</v>
      </c>
      <c r="M151" s="23" t="s">
        <v>400</v>
      </c>
      <c r="N151" s="23" t="s">
        <v>198</v>
      </c>
      <c r="O151" s="23" t="s">
        <v>251</v>
      </c>
      <c r="P151" s="23" t="s">
        <v>190</v>
      </c>
      <c r="Q151">
        <f t="shared" ca="1" si="5"/>
        <v>5960</v>
      </c>
    </row>
    <row r="152" spans="1:17" x14ac:dyDescent="0.25">
      <c r="A152" s="23" t="s">
        <v>693</v>
      </c>
      <c r="B152" s="24">
        <v>321</v>
      </c>
      <c r="C152" s="23" t="s">
        <v>694</v>
      </c>
      <c r="D152" s="23" t="s">
        <v>695</v>
      </c>
      <c r="E152" s="24">
        <v>4385154090688</v>
      </c>
      <c r="F152" s="23" t="s">
        <v>694</v>
      </c>
      <c r="G152" s="23" t="s">
        <v>190</v>
      </c>
      <c r="H152" s="23" t="s">
        <v>869</v>
      </c>
      <c r="I152" s="23" t="s">
        <v>849</v>
      </c>
      <c r="J152" s="23" t="s">
        <v>414</v>
      </c>
      <c r="K152" s="23">
        <f t="shared" ca="1" si="4"/>
        <v>11215766</v>
      </c>
      <c r="L152" s="23" t="s">
        <v>694</v>
      </c>
      <c r="M152" s="23" t="s">
        <v>400</v>
      </c>
      <c r="N152" s="23" t="s">
        <v>198</v>
      </c>
      <c r="O152" s="23" t="s">
        <v>456</v>
      </c>
      <c r="P152" s="23" t="s">
        <v>190</v>
      </c>
      <c r="Q152">
        <f t="shared" ca="1" si="5"/>
        <v>6861</v>
      </c>
    </row>
    <row r="153" spans="1:17" x14ac:dyDescent="0.25">
      <c r="A153" s="23" t="s">
        <v>696</v>
      </c>
      <c r="B153" s="24">
        <v>323</v>
      </c>
      <c r="C153" s="23" t="s">
        <v>697</v>
      </c>
      <c r="D153" s="23" t="s">
        <v>698</v>
      </c>
      <c r="E153" s="24">
        <v>4392154091068</v>
      </c>
      <c r="F153" s="23" t="s">
        <v>697</v>
      </c>
      <c r="G153" s="23" t="s">
        <v>190</v>
      </c>
      <c r="H153" s="23" t="s">
        <v>869</v>
      </c>
      <c r="I153" s="23" t="s">
        <v>849</v>
      </c>
      <c r="J153" s="23" t="s">
        <v>354</v>
      </c>
      <c r="K153" s="23">
        <f t="shared" ca="1" si="4"/>
        <v>11235778</v>
      </c>
      <c r="L153" s="23" t="s">
        <v>697</v>
      </c>
      <c r="M153" s="23" t="s">
        <v>400</v>
      </c>
      <c r="N153" s="23" t="s">
        <v>198</v>
      </c>
      <c r="O153" s="23" t="s">
        <v>251</v>
      </c>
      <c r="P153" s="23" t="s">
        <v>190</v>
      </c>
      <c r="Q153">
        <f t="shared" ca="1" si="5"/>
        <v>8546</v>
      </c>
    </row>
    <row r="154" spans="1:17" x14ac:dyDescent="0.25">
      <c r="A154" s="23" t="s">
        <v>699</v>
      </c>
      <c r="B154" s="24">
        <v>325</v>
      </c>
      <c r="C154" s="23" t="s">
        <v>700</v>
      </c>
      <c r="D154" s="23" t="s">
        <v>701</v>
      </c>
      <c r="E154" s="24">
        <v>4400154091275</v>
      </c>
      <c r="F154" s="23" t="s">
        <v>700</v>
      </c>
      <c r="G154" s="23" t="s">
        <v>190</v>
      </c>
      <c r="H154" s="23" t="s">
        <v>869</v>
      </c>
      <c r="I154" s="23" t="s">
        <v>850</v>
      </c>
      <c r="J154" s="23" t="s">
        <v>414</v>
      </c>
      <c r="K154" s="23">
        <f t="shared" ca="1" si="4"/>
        <v>11270891</v>
      </c>
      <c r="L154" s="23" t="s">
        <v>700</v>
      </c>
      <c r="M154" s="23" t="s">
        <v>400</v>
      </c>
      <c r="N154" s="23" t="s">
        <v>198</v>
      </c>
      <c r="O154" s="23" t="s">
        <v>251</v>
      </c>
      <c r="P154" s="23" t="s">
        <v>190</v>
      </c>
      <c r="Q154">
        <f t="shared" ca="1" si="5"/>
        <v>5205</v>
      </c>
    </row>
    <row r="155" spans="1:17" x14ac:dyDescent="0.25">
      <c r="A155" s="23" t="s">
        <v>702</v>
      </c>
      <c r="B155" s="24">
        <v>327</v>
      </c>
      <c r="C155" s="23" t="s">
        <v>703</v>
      </c>
      <c r="D155" s="23" t="s">
        <v>704</v>
      </c>
      <c r="E155" s="24">
        <v>4404154091383</v>
      </c>
      <c r="F155" s="23" t="s">
        <v>703</v>
      </c>
      <c r="G155" s="23" t="s">
        <v>190</v>
      </c>
      <c r="H155" s="23" t="s">
        <v>869</v>
      </c>
      <c r="I155" s="23" t="s">
        <v>851</v>
      </c>
      <c r="J155" s="23" t="s">
        <v>398</v>
      </c>
      <c r="K155" s="23">
        <f t="shared" ca="1" si="4"/>
        <v>11290289</v>
      </c>
      <c r="L155" s="23" t="s">
        <v>703</v>
      </c>
      <c r="M155" s="23" t="s">
        <v>400</v>
      </c>
      <c r="N155" s="23" t="s">
        <v>198</v>
      </c>
      <c r="O155" s="23" t="s">
        <v>456</v>
      </c>
      <c r="P155" s="23" t="s">
        <v>190</v>
      </c>
      <c r="Q155">
        <f t="shared" ca="1" si="5"/>
        <v>8943</v>
      </c>
    </row>
    <row r="156" spans="1:17" x14ac:dyDescent="0.25">
      <c r="A156" s="23" t="s">
        <v>705</v>
      </c>
      <c r="B156" s="24">
        <v>329</v>
      </c>
      <c r="C156" s="23" t="s">
        <v>706</v>
      </c>
      <c r="D156" s="23" t="s">
        <v>707</v>
      </c>
      <c r="E156" s="24">
        <v>4411154091638</v>
      </c>
      <c r="F156" s="23" t="s">
        <v>706</v>
      </c>
      <c r="G156" s="23" t="s">
        <v>190</v>
      </c>
      <c r="H156" s="23" t="s">
        <v>869</v>
      </c>
      <c r="I156" s="23" t="s">
        <v>852</v>
      </c>
      <c r="J156" s="23" t="s">
        <v>398</v>
      </c>
      <c r="K156" s="23">
        <f t="shared" ca="1" si="4"/>
        <v>11281395</v>
      </c>
      <c r="L156" s="23" t="s">
        <v>706</v>
      </c>
      <c r="M156" s="23" t="s">
        <v>400</v>
      </c>
      <c r="N156" s="23" t="s">
        <v>198</v>
      </c>
      <c r="O156" s="23" t="s">
        <v>251</v>
      </c>
      <c r="P156" s="23" t="s">
        <v>190</v>
      </c>
      <c r="Q156">
        <f t="shared" ca="1" si="5"/>
        <v>3373</v>
      </c>
    </row>
    <row r="157" spans="1:17" x14ac:dyDescent="0.25">
      <c r="A157" s="23" t="s">
        <v>708</v>
      </c>
      <c r="B157" s="24">
        <v>331</v>
      </c>
      <c r="C157" s="23" t="s">
        <v>709</v>
      </c>
      <c r="D157" s="23" t="s">
        <v>710</v>
      </c>
      <c r="E157" s="24">
        <v>4415154091755</v>
      </c>
      <c r="F157" s="23" t="s">
        <v>709</v>
      </c>
      <c r="G157" s="23" t="s">
        <v>190</v>
      </c>
      <c r="H157" s="23" t="s">
        <v>869</v>
      </c>
      <c r="I157" s="23" t="s">
        <v>852</v>
      </c>
      <c r="J157" s="23" t="s">
        <v>398</v>
      </c>
      <c r="K157" s="23">
        <f t="shared" ca="1" si="4"/>
        <v>11288150</v>
      </c>
      <c r="L157" s="23" t="s">
        <v>709</v>
      </c>
      <c r="M157" s="23" t="s">
        <v>400</v>
      </c>
      <c r="N157" s="23" t="s">
        <v>198</v>
      </c>
      <c r="O157" s="23" t="s">
        <v>456</v>
      </c>
      <c r="P157" s="23" t="s">
        <v>190</v>
      </c>
      <c r="Q157">
        <f t="shared" ca="1" si="5"/>
        <v>819</v>
      </c>
    </row>
    <row r="158" spans="1:17" x14ac:dyDescent="0.25">
      <c r="A158" s="23" t="s">
        <v>711</v>
      </c>
      <c r="B158" s="24">
        <v>333</v>
      </c>
      <c r="C158" s="23" t="s">
        <v>712</v>
      </c>
      <c r="D158" s="23" t="s">
        <v>713</v>
      </c>
      <c r="E158" s="24">
        <v>4419154091976</v>
      </c>
      <c r="F158" s="23" t="s">
        <v>712</v>
      </c>
      <c r="G158" s="23" t="s">
        <v>190</v>
      </c>
      <c r="H158" s="23" t="s">
        <v>869</v>
      </c>
      <c r="I158" s="23" t="s">
        <v>852</v>
      </c>
      <c r="J158" s="23" t="s">
        <v>388</v>
      </c>
      <c r="K158" s="23">
        <f t="shared" ca="1" si="4"/>
        <v>11225228</v>
      </c>
      <c r="L158" s="23" t="s">
        <v>712</v>
      </c>
      <c r="M158" s="23" t="s">
        <v>400</v>
      </c>
      <c r="N158" s="23" t="s">
        <v>198</v>
      </c>
      <c r="O158" s="23" t="s">
        <v>251</v>
      </c>
      <c r="P158" s="23" t="s">
        <v>190</v>
      </c>
      <c r="Q158">
        <f t="shared" ca="1" si="5"/>
        <v>8912</v>
      </c>
    </row>
    <row r="159" spans="1:17" x14ac:dyDescent="0.25">
      <c r="A159" s="23" t="s">
        <v>714</v>
      </c>
      <c r="B159" s="24">
        <v>335</v>
      </c>
      <c r="C159" s="23" t="s">
        <v>715</v>
      </c>
      <c r="D159" s="23" t="s">
        <v>716</v>
      </c>
      <c r="E159" s="24">
        <v>4425154092130</v>
      </c>
      <c r="F159" s="23" t="s">
        <v>715</v>
      </c>
      <c r="G159" s="23" t="s">
        <v>190</v>
      </c>
      <c r="H159" s="23" t="s">
        <v>869</v>
      </c>
      <c r="I159" s="23" t="s">
        <v>852</v>
      </c>
      <c r="J159" s="23" t="s">
        <v>492</v>
      </c>
      <c r="K159" s="23">
        <f t="shared" ca="1" si="4"/>
        <v>11229783</v>
      </c>
      <c r="L159" s="23" t="s">
        <v>715</v>
      </c>
      <c r="M159" s="23" t="s">
        <v>400</v>
      </c>
      <c r="N159" s="23" t="s">
        <v>198</v>
      </c>
      <c r="O159" s="23" t="s">
        <v>305</v>
      </c>
      <c r="P159" s="23" t="s">
        <v>282</v>
      </c>
      <c r="Q159">
        <f t="shared" ca="1" si="5"/>
        <v>3843</v>
      </c>
    </row>
    <row r="160" spans="1:17" x14ac:dyDescent="0.25">
      <c r="A160" s="23" t="s">
        <v>717</v>
      </c>
      <c r="B160" s="24">
        <v>337</v>
      </c>
      <c r="C160" s="23" t="s">
        <v>718</v>
      </c>
      <c r="D160" s="23" t="s">
        <v>719</v>
      </c>
      <c r="E160" s="24">
        <v>4431154092339</v>
      </c>
      <c r="F160" s="23" t="s">
        <v>718</v>
      </c>
      <c r="G160" s="23" t="s">
        <v>190</v>
      </c>
      <c r="H160" s="23" t="s">
        <v>869</v>
      </c>
      <c r="I160" s="23" t="s">
        <v>853</v>
      </c>
      <c r="J160" s="23" t="s">
        <v>545</v>
      </c>
      <c r="K160" s="23">
        <f t="shared" ca="1" si="4"/>
        <v>11283359</v>
      </c>
      <c r="L160" s="23" t="s">
        <v>718</v>
      </c>
      <c r="M160" s="23" t="s">
        <v>400</v>
      </c>
      <c r="N160" s="23" t="s">
        <v>198</v>
      </c>
      <c r="O160" s="23" t="s">
        <v>251</v>
      </c>
      <c r="P160" s="23" t="s">
        <v>190</v>
      </c>
      <c r="Q160">
        <f t="shared" ca="1" si="5"/>
        <v>6565</v>
      </c>
    </row>
    <row r="161" spans="1:17" x14ac:dyDescent="0.25">
      <c r="A161" s="23" t="s">
        <v>720</v>
      </c>
      <c r="B161" s="24">
        <v>339</v>
      </c>
      <c r="C161" s="23" t="s">
        <v>721</v>
      </c>
      <c r="D161" s="23" t="s">
        <v>722</v>
      </c>
      <c r="E161" s="24">
        <v>4436154092564</v>
      </c>
      <c r="F161" s="23" t="s">
        <v>721</v>
      </c>
      <c r="G161" s="23" t="s">
        <v>190</v>
      </c>
      <c r="H161" s="23" t="s">
        <v>869</v>
      </c>
      <c r="I161" s="23" t="s">
        <v>853</v>
      </c>
      <c r="J161" s="23" t="s">
        <v>545</v>
      </c>
      <c r="K161" s="23">
        <f t="shared" ca="1" si="4"/>
        <v>11269618</v>
      </c>
      <c r="L161" s="23" t="s">
        <v>721</v>
      </c>
      <c r="M161" s="23" t="s">
        <v>400</v>
      </c>
      <c r="N161" s="23" t="s">
        <v>198</v>
      </c>
      <c r="O161" s="23" t="s">
        <v>456</v>
      </c>
      <c r="P161" s="23" t="s">
        <v>190</v>
      </c>
      <c r="Q161">
        <f t="shared" ca="1" si="5"/>
        <v>1025</v>
      </c>
    </row>
    <row r="162" spans="1:17" x14ac:dyDescent="0.25">
      <c r="A162" s="23" t="s">
        <v>723</v>
      </c>
      <c r="B162" s="24">
        <v>341</v>
      </c>
      <c r="C162" s="23" t="s">
        <v>724</v>
      </c>
      <c r="D162" s="23" t="s">
        <v>725</v>
      </c>
      <c r="E162" s="24">
        <v>4441154092790</v>
      </c>
      <c r="F162" s="23" t="s">
        <v>724</v>
      </c>
      <c r="G162" s="23" t="s">
        <v>190</v>
      </c>
      <c r="H162" s="23" t="s">
        <v>869</v>
      </c>
      <c r="I162" s="23" t="s">
        <v>854</v>
      </c>
      <c r="J162" s="23" t="s">
        <v>545</v>
      </c>
      <c r="K162" s="23">
        <f t="shared" ca="1" si="4"/>
        <v>11243958</v>
      </c>
      <c r="L162" s="23" t="s">
        <v>724</v>
      </c>
      <c r="M162" s="23" t="s">
        <v>400</v>
      </c>
      <c r="N162" s="23" t="s">
        <v>198</v>
      </c>
      <c r="O162" s="23" t="s">
        <v>251</v>
      </c>
      <c r="P162" s="23" t="s">
        <v>190</v>
      </c>
      <c r="Q162">
        <f t="shared" ca="1" si="5"/>
        <v>5006</v>
      </c>
    </row>
    <row r="163" spans="1:17" x14ac:dyDescent="0.25">
      <c r="A163" s="23" t="s">
        <v>726</v>
      </c>
      <c r="B163" s="24">
        <v>343</v>
      </c>
      <c r="C163" s="23" t="s">
        <v>727</v>
      </c>
      <c r="D163" s="23" t="s">
        <v>728</v>
      </c>
      <c r="E163" s="24">
        <v>4447154093002</v>
      </c>
      <c r="F163" s="23" t="s">
        <v>727</v>
      </c>
      <c r="G163" s="23" t="s">
        <v>190</v>
      </c>
      <c r="H163" s="23" t="s">
        <v>869</v>
      </c>
      <c r="I163" s="23" t="s">
        <v>854</v>
      </c>
      <c r="J163" s="23" t="s">
        <v>545</v>
      </c>
      <c r="K163" s="23">
        <f t="shared" ca="1" si="4"/>
        <v>11297645</v>
      </c>
      <c r="L163" s="23" t="s">
        <v>727</v>
      </c>
      <c r="M163" s="23" t="s">
        <v>400</v>
      </c>
      <c r="N163" s="23" t="s">
        <v>198</v>
      </c>
      <c r="O163" s="23" t="s">
        <v>456</v>
      </c>
      <c r="P163" s="23" t="s">
        <v>190</v>
      </c>
      <c r="Q163">
        <f t="shared" ca="1" si="5"/>
        <v>1845</v>
      </c>
    </row>
    <row r="164" spans="1:17" x14ac:dyDescent="0.25">
      <c r="A164" s="23" t="s">
        <v>729</v>
      </c>
      <c r="B164" s="24">
        <v>345</v>
      </c>
      <c r="C164" s="23" t="s">
        <v>730</v>
      </c>
      <c r="D164" s="23" t="s">
        <v>731</v>
      </c>
      <c r="E164" s="24">
        <v>4452154093150</v>
      </c>
      <c r="F164" s="23" t="s">
        <v>730</v>
      </c>
      <c r="G164" s="23" t="s">
        <v>190</v>
      </c>
      <c r="H164" s="23" t="s">
        <v>870</v>
      </c>
      <c r="I164" s="23" t="s">
        <v>855</v>
      </c>
      <c r="J164" s="23" t="s">
        <v>392</v>
      </c>
      <c r="K164" s="23">
        <f t="shared" ca="1" si="4"/>
        <v>11270939</v>
      </c>
      <c r="L164" s="23" t="s">
        <v>730</v>
      </c>
      <c r="M164" s="23" t="s">
        <v>400</v>
      </c>
      <c r="N164" s="23" t="s">
        <v>198</v>
      </c>
      <c r="O164" s="23" t="s">
        <v>251</v>
      </c>
      <c r="P164" s="23" t="s">
        <v>190</v>
      </c>
      <c r="Q164">
        <f t="shared" ca="1" si="5"/>
        <v>2309</v>
      </c>
    </row>
    <row r="165" spans="1:17" x14ac:dyDescent="0.25">
      <c r="A165" s="23" t="s">
        <v>732</v>
      </c>
      <c r="B165" s="24">
        <v>349</v>
      </c>
      <c r="C165" s="23" t="s">
        <v>733</v>
      </c>
      <c r="D165" s="23" t="s">
        <v>734</v>
      </c>
      <c r="E165" s="24">
        <v>4466154163779</v>
      </c>
      <c r="F165" s="23" t="s">
        <v>733</v>
      </c>
      <c r="G165" s="23" t="s">
        <v>190</v>
      </c>
      <c r="H165" s="23" t="s">
        <v>870</v>
      </c>
      <c r="I165" s="23" t="s">
        <v>856</v>
      </c>
      <c r="J165" s="23" t="s">
        <v>438</v>
      </c>
      <c r="K165" s="23">
        <f t="shared" ca="1" si="4"/>
        <v>11257615</v>
      </c>
      <c r="L165" s="23" t="s">
        <v>733</v>
      </c>
      <c r="M165" s="23" t="s">
        <v>400</v>
      </c>
      <c r="N165" s="23" t="s">
        <v>198</v>
      </c>
      <c r="O165" s="23" t="s">
        <v>456</v>
      </c>
      <c r="P165" s="23" t="s">
        <v>190</v>
      </c>
      <c r="Q165">
        <f t="shared" ca="1" si="5"/>
        <v>1355</v>
      </c>
    </row>
    <row r="166" spans="1:17" x14ac:dyDescent="0.25">
      <c r="A166" s="23" t="s">
        <v>735</v>
      </c>
      <c r="B166" s="24">
        <v>351</v>
      </c>
      <c r="C166" s="23" t="s">
        <v>736</v>
      </c>
      <c r="D166" s="23" t="s">
        <v>737</v>
      </c>
      <c r="E166" s="24">
        <v>4468154163884</v>
      </c>
      <c r="F166" s="23" t="s">
        <v>736</v>
      </c>
      <c r="G166" s="23" t="s">
        <v>190</v>
      </c>
      <c r="H166" s="23" t="s">
        <v>870</v>
      </c>
      <c r="I166" s="23" t="s">
        <v>856</v>
      </c>
      <c r="J166" s="23" t="s">
        <v>398</v>
      </c>
      <c r="K166" s="23">
        <f t="shared" ca="1" si="4"/>
        <v>11244618</v>
      </c>
      <c r="L166" s="23" t="s">
        <v>736</v>
      </c>
      <c r="M166" s="23" t="s">
        <v>400</v>
      </c>
      <c r="N166" s="23" t="s">
        <v>198</v>
      </c>
      <c r="O166" s="23" t="s">
        <v>305</v>
      </c>
      <c r="P166" s="23" t="s">
        <v>282</v>
      </c>
      <c r="Q166">
        <f t="shared" ca="1" si="5"/>
        <v>8087</v>
      </c>
    </row>
    <row r="167" spans="1:17" x14ac:dyDescent="0.25">
      <c r="A167" s="23" t="s">
        <v>738</v>
      </c>
      <c r="B167" s="24">
        <v>353</v>
      </c>
      <c r="C167" s="23" t="s">
        <v>739</v>
      </c>
      <c r="D167" s="23" t="s">
        <v>740</v>
      </c>
      <c r="E167" s="24">
        <v>4472154164082</v>
      </c>
      <c r="F167" s="23" t="s">
        <v>739</v>
      </c>
      <c r="G167" s="23" t="s">
        <v>190</v>
      </c>
      <c r="H167" s="23" t="s">
        <v>870</v>
      </c>
      <c r="I167" s="23" t="s">
        <v>857</v>
      </c>
      <c r="J167" s="23" t="s">
        <v>421</v>
      </c>
      <c r="K167" s="23">
        <f t="shared" ca="1" si="4"/>
        <v>11219585</v>
      </c>
      <c r="L167" s="23" t="s">
        <v>739</v>
      </c>
      <c r="M167" s="23" t="s">
        <v>400</v>
      </c>
      <c r="N167" s="23" t="s">
        <v>198</v>
      </c>
      <c r="O167" s="23" t="s">
        <v>251</v>
      </c>
      <c r="P167" s="23" t="s">
        <v>190</v>
      </c>
      <c r="Q167">
        <f t="shared" ca="1" si="5"/>
        <v>622</v>
      </c>
    </row>
    <row r="168" spans="1:17" x14ac:dyDescent="0.25">
      <c r="A168" s="23" t="s">
        <v>741</v>
      </c>
      <c r="B168" s="24">
        <v>355</v>
      </c>
      <c r="C168" s="23" t="s">
        <v>742</v>
      </c>
      <c r="D168" s="23" t="s">
        <v>743</v>
      </c>
      <c r="E168" s="24">
        <v>4476154164396</v>
      </c>
      <c r="F168" s="23" t="s">
        <v>742</v>
      </c>
      <c r="G168" s="23" t="s">
        <v>190</v>
      </c>
      <c r="H168" s="23" t="s">
        <v>870</v>
      </c>
      <c r="I168" s="23" t="s">
        <v>858</v>
      </c>
      <c r="J168" s="23" t="s">
        <v>388</v>
      </c>
      <c r="K168" s="23">
        <f t="shared" ca="1" si="4"/>
        <v>11286842</v>
      </c>
      <c r="L168" s="23" t="s">
        <v>742</v>
      </c>
      <c r="M168" s="23" t="s">
        <v>400</v>
      </c>
      <c r="N168" s="23" t="s">
        <v>198</v>
      </c>
      <c r="O168" s="23" t="s">
        <v>251</v>
      </c>
      <c r="P168" s="23" t="s">
        <v>190</v>
      </c>
      <c r="Q168">
        <f t="shared" ca="1" si="5"/>
        <v>1125</v>
      </c>
    </row>
    <row r="169" spans="1:17" x14ac:dyDescent="0.25">
      <c r="A169" s="23" t="s">
        <v>744</v>
      </c>
      <c r="B169" s="24">
        <v>357</v>
      </c>
      <c r="C169" s="23" t="s">
        <v>745</v>
      </c>
      <c r="D169" s="23" t="s">
        <v>746</v>
      </c>
      <c r="E169" s="24">
        <v>4482154164685</v>
      </c>
      <c r="F169" s="23" t="s">
        <v>745</v>
      </c>
      <c r="G169" s="23" t="s">
        <v>190</v>
      </c>
      <c r="H169" s="23" t="s">
        <v>870</v>
      </c>
      <c r="I169" s="23" t="s">
        <v>858</v>
      </c>
      <c r="J169" s="23" t="s">
        <v>489</v>
      </c>
      <c r="K169" s="23">
        <f t="shared" ca="1" si="4"/>
        <v>11288430</v>
      </c>
      <c r="L169" s="23" t="s">
        <v>745</v>
      </c>
      <c r="M169" s="23" t="s">
        <v>400</v>
      </c>
      <c r="N169" s="23" t="s">
        <v>198</v>
      </c>
      <c r="O169" s="23" t="s">
        <v>251</v>
      </c>
      <c r="P169" s="23" t="s">
        <v>190</v>
      </c>
      <c r="Q169">
        <f t="shared" ca="1" si="5"/>
        <v>9703</v>
      </c>
    </row>
    <row r="170" spans="1:17" x14ac:dyDescent="0.25">
      <c r="A170" s="23" t="s">
        <v>747</v>
      </c>
      <c r="B170" s="24">
        <v>359</v>
      </c>
      <c r="C170" s="23" t="s">
        <v>748</v>
      </c>
      <c r="D170" s="23" t="s">
        <v>749</v>
      </c>
      <c r="E170" s="24">
        <v>4484154164772</v>
      </c>
      <c r="F170" s="23" t="s">
        <v>748</v>
      </c>
      <c r="G170" s="23" t="s">
        <v>190</v>
      </c>
      <c r="H170" s="23" t="s">
        <v>870</v>
      </c>
      <c r="I170" s="23" t="s">
        <v>859</v>
      </c>
      <c r="J170" s="23" t="s">
        <v>375</v>
      </c>
      <c r="K170" s="23">
        <f t="shared" ca="1" si="4"/>
        <v>11288561</v>
      </c>
      <c r="L170" s="23" t="s">
        <v>902</v>
      </c>
      <c r="M170" s="23" t="s">
        <v>400</v>
      </c>
      <c r="N170" s="23" t="s">
        <v>198</v>
      </c>
      <c r="O170" s="23" t="s">
        <v>251</v>
      </c>
      <c r="P170" s="23" t="s">
        <v>190</v>
      </c>
      <c r="Q170">
        <f t="shared" ca="1" si="5"/>
        <v>1993</v>
      </c>
    </row>
    <row r="171" spans="1:17" x14ac:dyDescent="0.25">
      <c r="A171" s="23" t="s">
        <v>750</v>
      </c>
      <c r="B171" s="24">
        <v>361</v>
      </c>
      <c r="C171" s="23" t="s">
        <v>751</v>
      </c>
      <c r="D171" s="23" t="s">
        <v>752</v>
      </c>
      <c r="E171" s="24">
        <v>4488154164928</v>
      </c>
      <c r="F171" s="23" t="s">
        <v>751</v>
      </c>
      <c r="G171" s="23" t="s">
        <v>190</v>
      </c>
      <c r="H171" s="23" t="s">
        <v>870</v>
      </c>
      <c r="I171" s="23" t="s">
        <v>859</v>
      </c>
      <c r="J171" s="23" t="s">
        <v>375</v>
      </c>
      <c r="K171" s="23">
        <f t="shared" ca="1" si="4"/>
        <v>11250836</v>
      </c>
      <c r="L171" s="23" t="s">
        <v>751</v>
      </c>
      <c r="M171" s="23" t="s">
        <v>400</v>
      </c>
      <c r="N171" s="23" t="s">
        <v>198</v>
      </c>
      <c r="O171" s="23" t="s">
        <v>456</v>
      </c>
      <c r="P171" s="23" t="s">
        <v>190</v>
      </c>
      <c r="Q171">
        <f t="shared" ca="1" si="5"/>
        <v>3827</v>
      </c>
    </row>
    <row r="172" spans="1:17" x14ac:dyDescent="0.25">
      <c r="A172" s="23" t="s">
        <v>753</v>
      </c>
      <c r="B172" s="24">
        <v>363</v>
      </c>
      <c r="C172" s="23" t="s">
        <v>754</v>
      </c>
      <c r="D172" s="23" t="s">
        <v>755</v>
      </c>
      <c r="E172" s="24">
        <v>4492154165093</v>
      </c>
      <c r="F172" s="23" t="s">
        <v>754</v>
      </c>
      <c r="G172" s="23" t="s">
        <v>190</v>
      </c>
      <c r="H172" s="23" t="s">
        <v>870</v>
      </c>
      <c r="I172" s="23" t="s">
        <v>860</v>
      </c>
      <c r="J172" s="23" t="s">
        <v>421</v>
      </c>
      <c r="K172" s="23">
        <f t="shared" ca="1" si="4"/>
        <v>11294810</v>
      </c>
      <c r="L172" s="23" t="s">
        <v>754</v>
      </c>
      <c r="M172" s="23" t="s">
        <v>400</v>
      </c>
      <c r="N172" s="23" t="s">
        <v>198</v>
      </c>
      <c r="O172" s="23" t="s">
        <v>251</v>
      </c>
      <c r="P172" s="23" t="s">
        <v>190</v>
      </c>
      <c r="Q172">
        <f t="shared" ca="1" si="5"/>
        <v>9074</v>
      </c>
    </row>
    <row r="173" spans="1:17" x14ac:dyDescent="0.25">
      <c r="A173" s="23" t="s">
        <v>756</v>
      </c>
      <c r="B173" s="24">
        <v>365</v>
      </c>
      <c r="C173" s="23" t="s">
        <v>757</v>
      </c>
      <c r="D173" s="23" t="s">
        <v>758</v>
      </c>
      <c r="E173" s="24">
        <v>4496154165258</v>
      </c>
      <c r="F173" s="23" t="s">
        <v>757</v>
      </c>
      <c r="G173" s="23" t="s">
        <v>190</v>
      </c>
      <c r="H173" s="23" t="s">
        <v>865</v>
      </c>
      <c r="I173" s="23" t="s">
        <v>809</v>
      </c>
      <c r="J173" s="23" t="s">
        <v>759</v>
      </c>
      <c r="K173" s="23">
        <f t="shared" ca="1" si="4"/>
        <v>11292342</v>
      </c>
      <c r="L173" s="23" t="s">
        <v>757</v>
      </c>
      <c r="M173" s="23" t="s">
        <v>400</v>
      </c>
      <c r="N173" s="23" t="s">
        <v>198</v>
      </c>
      <c r="O173" s="23" t="s">
        <v>251</v>
      </c>
      <c r="P173" s="23" t="s">
        <v>190</v>
      </c>
      <c r="Q173">
        <f t="shared" ca="1" si="5"/>
        <v>8190</v>
      </c>
    </row>
    <row r="174" spans="1:17" x14ac:dyDescent="0.25">
      <c r="A174" s="23" t="s">
        <v>760</v>
      </c>
      <c r="B174" s="24">
        <v>7</v>
      </c>
      <c r="C174" s="23" t="s">
        <v>761</v>
      </c>
      <c r="D174" s="23" t="s">
        <v>762</v>
      </c>
      <c r="E174" s="24">
        <v>4216152394849</v>
      </c>
      <c r="F174" s="23" t="s">
        <v>761</v>
      </c>
      <c r="G174" s="23" t="s">
        <v>191</v>
      </c>
      <c r="H174" s="23" t="s">
        <v>861</v>
      </c>
      <c r="I174" s="23" t="s">
        <v>803</v>
      </c>
      <c r="J174" s="23" t="s">
        <v>195</v>
      </c>
      <c r="K174" s="23">
        <f t="shared" ca="1" si="4"/>
        <v>11238984</v>
      </c>
      <c r="L174" s="23" t="s">
        <v>196</v>
      </c>
      <c r="M174" s="23" t="s">
        <v>197</v>
      </c>
      <c r="N174" s="23" t="s">
        <v>198</v>
      </c>
      <c r="O174" s="23" t="s">
        <v>199</v>
      </c>
      <c r="P174" s="23" t="s">
        <v>200</v>
      </c>
      <c r="Q174">
        <f t="shared" ca="1" si="5"/>
        <v>5483</v>
      </c>
    </row>
    <row r="175" spans="1:17" x14ac:dyDescent="0.25">
      <c r="A175" s="23" t="s">
        <v>201</v>
      </c>
      <c r="B175" s="24">
        <v>7</v>
      </c>
      <c r="C175" s="23" t="s">
        <v>202</v>
      </c>
      <c r="D175" s="23" t="s">
        <v>203</v>
      </c>
      <c r="E175" s="24">
        <v>4213152561412</v>
      </c>
      <c r="F175" s="23" t="s">
        <v>202</v>
      </c>
      <c r="G175" s="23" t="s">
        <v>191</v>
      </c>
      <c r="H175" s="23" t="s">
        <v>861</v>
      </c>
      <c r="I175" s="23" t="s">
        <v>803</v>
      </c>
      <c r="J175" s="23" t="s">
        <v>195</v>
      </c>
      <c r="K175" s="23">
        <f t="shared" ca="1" si="4"/>
        <v>11265027</v>
      </c>
      <c r="L175" s="23" t="s">
        <v>196</v>
      </c>
      <c r="M175" s="23" t="s">
        <v>197</v>
      </c>
      <c r="N175" s="23" t="s">
        <v>198</v>
      </c>
      <c r="O175" s="23" t="s">
        <v>199</v>
      </c>
      <c r="P175" s="23" t="s">
        <v>200</v>
      </c>
      <c r="Q175">
        <f t="shared" ca="1" si="5"/>
        <v>7687</v>
      </c>
    </row>
    <row r="176" spans="1:17" x14ac:dyDescent="0.25">
      <c r="A176" s="23" t="s">
        <v>763</v>
      </c>
      <c r="B176" s="24">
        <v>7</v>
      </c>
      <c r="C176" s="23" t="s">
        <v>764</v>
      </c>
      <c r="D176" s="23" t="s">
        <v>765</v>
      </c>
      <c r="E176" s="24">
        <v>4215152561469</v>
      </c>
      <c r="F176" s="23" t="s">
        <v>764</v>
      </c>
      <c r="G176" s="23" t="s">
        <v>191</v>
      </c>
      <c r="H176" s="23" t="s">
        <v>861</v>
      </c>
      <c r="I176" s="23" t="s">
        <v>803</v>
      </c>
      <c r="J176" s="23" t="s">
        <v>195</v>
      </c>
      <c r="K176" s="23">
        <f t="shared" ca="1" si="4"/>
        <v>11247680</v>
      </c>
      <c r="L176" s="23" t="s">
        <v>196</v>
      </c>
      <c r="M176" s="23" t="s">
        <v>197</v>
      </c>
      <c r="N176" s="23" t="s">
        <v>198</v>
      </c>
      <c r="O176" s="23" t="s">
        <v>199</v>
      </c>
      <c r="P176" s="23" t="s">
        <v>200</v>
      </c>
      <c r="Q176">
        <f t="shared" ca="1" si="5"/>
        <v>5814</v>
      </c>
    </row>
    <row r="177" spans="1:17" x14ac:dyDescent="0.25">
      <c r="A177" s="23" t="s">
        <v>766</v>
      </c>
      <c r="B177" s="24">
        <v>7</v>
      </c>
      <c r="C177" s="23" t="s">
        <v>767</v>
      </c>
      <c r="D177" s="23" t="s">
        <v>768</v>
      </c>
      <c r="E177" s="24">
        <v>4217152561493</v>
      </c>
      <c r="F177" s="23" t="s">
        <v>767</v>
      </c>
      <c r="G177" s="23" t="s">
        <v>191</v>
      </c>
      <c r="H177" s="23" t="s">
        <v>861</v>
      </c>
      <c r="I177" s="23" t="s">
        <v>803</v>
      </c>
      <c r="J177" s="23" t="s">
        <v>195</v>
      </c>
      <c r="K177" s="23">
        <f t="shared" ca="1" si="4"/>
        <v>11242910</v>
      </c>
      <c r="L177" s="23" t="s">
        <v>196</v>
      </c>
      <c r="M177" s="23" t="s">
        <v>197</v>
      </c>
      <c r="N177" s="23" t="s">
        <v>198</v>
      </c>
      <c r="O177" s="23" t="s">
        <v>199</v>
      </c>
      <c r="P177" s="23" t="s">
        <v>200</v>
      </c>
      <c r="Q177">
        <f t="shared" ca="1" si="5"/>
        <v>3538</v>
      </c>
    </row>
    <row r="178" spans="1:17" x14ac:dyDescent="0.25">
      <c r="A178" s="23" t="s">
        <v>192</v>
      </c>
      <c r="B178" s="24">
        <v>7</v>
      </c>
      <c r="C178" s="23" t="s">
        <v>193</v>
      </c>
      <c r="D178" s="23" t="s">
        <v>194</v>
      </c>
      <c r="E178" s="24">
        <v>4222152562274</v>
      </c>
      <c r="F178" s="23" t="s">
        <v>193</v>
      </c>
      <c r="G178" s="23" t="s">
        <v>191</v>
      </c>
      <c r="H178" s="23" t="s">
        <v>861</v>
      </c>
      <c r="I178" s="23" t="s">
        <v>803</v>
      </c>
      <c r="J178" s="23" t="s">
        <v>195</v>
      </c>
      <c r="K178" s="23">
        <f t="shared" ca="1" si="4"/>
        <v>11290979</v>
      </c>
      <c r="L178" s="23" t="s">
        <v>196</v>
      </c>
      <c r="M178" s="23" t="s">
        <v>197</v>
      </c>
      <c r="N178" s="23" t="s">
        <v>198</v>
      </c>
      <c r="O178" s="23" t="s">
        <v>199</v>
      </c>
      <c r="P178" s="23" t="s">
        <v>200</v>
      </c>
      <c r="Q178">
        <f t="shared" ca="1" si="5"/>
        <v>9976</v>
      </c>
    </row>
    <row r="179" spans="1:17" x14ac:dyDescent="0.25">
      <c r="A179" s="23" t="s">
        <v>204</v>
      </c>
      <c r="B179" s="24">
        <v>7</v>
      </c>
      <c r="C179" s="23" t="s">
        <v>205</v>
      </c>
      <c r="D179" s="23" t="s">
        <v>206</v>
      </c>
      <c r="E179" s="24">
        <v>4224152562302</v>
      </c>
      <c r="F179" s="23" t="s">
        <v>205</v>
      </c>
      <c r="G179" s="23" t="s">
        <v>191</v>
      </c>
      <c r="H179" s="23" t="s">
        <v>861</v>
      </c>
      <c r="I179" s="23" t="s">
        <v>803</v>
      </c>
      <c r="J179" s="23" t="s">
        <v>195</v>
      </c>
      <c r="K179" s="23">
        <f t="shared" ca="1" si="4"/>
        <v>11240732</v>
      </c>
      <c r="L179" s="23" t="s">
        <v>196</v>
      </c>
      <c r="M179" s="23" t="s">
        <v>197</v>
      </c>
      <c r="N179" s="23" t="s">
        <v>198</v>
      </c>
      <c r="O179" s="23" t="s">
        <v>199</v>
      </c>
      <c r="P179" s="23" t="s">
        <v>200</v>
      </c>
      <c r="Q179">
        <f t="shared" ca="1" si="5"/>
        <v>6181</v>
      </c>
    </row>
    <row r="180" spans="1:17" x14ac:dyDescent="0.25">
      <c r="A180" s="23" t="s">
        <v>769</v>
      </c>
      <c r="B180" s="24">
        <v>8</v>
      </c>
      <c r="C180" s="23" t="s">
        <v>770</v>
      </c>
      <c r="D180" s="23" t="s">
        <v>771</v>
      </c>
      <c r="E180" s="24">
        <v>4449153039373</v>
      </c>
      <c r="F180" s="23" t="s">
        <v>770</v>
      </c>
      <c r="G180" s="23" t="s">
        <v>190</v>
      </c>
      <c r="H180" s="23" t="s">
        <v>861</v>
      </c>
      <c r="I180" s="23" t="s">
        <v>803</v>
      </c>
      <c r="J180" s="23" t="s">
        <v>195</v>
      </c>
      <c r="K180" s="23">
        <f t="shared" ca="1" si="4"/>
        <v>11249711</v>
      </c>
      <c r="L180" s="23" t="s">
        <v>772</v>
      </c>
      <c r="M180" s="23" t="s">
        <v>197</v>
      </c>
      <c r="N180" s="23" t="s">
        <v>198</v>
      </c>
      <c r="O180" s="23" t="s">
        <v>416</v>
      </c>
      <c r="P180" s="23" t="s">
        <v>200</v>
      </c>
      <c r="Q180">
        <f t="shared" ca="1" si="5"/>
        <v>5250</v>
      </c>
    </row>
    <row r="181" spans="1:17" x14ac:dyDescent="0.25">
      <c r="A181" s="23" t="s">
        <v>773</v>
      </c>
      <c r="B181" s="24">
        <v>9</v>
      </c>
      <c r="C181" s="23" t="s">
        <v>774</v>
      </c>
      <c r="D181" s="23" t="s">
        <v>775</v>
      </c>
      <c r="E181" s="24">
        <v>4856152616253</v>
      </c>
      <c r="F181" s="23" t="s">
        <v>774</v>
      </c>
      <c r="G181" s="23" t="s">
        <v>191</v>
      </c>
      <c r="H181" s="23" t="s">
        <v>861</v>
      </c>
      <c r="I181" s="23" t="s">
        <v>803</v>
      </c>
      <c r="J181" s="23" t="s">
        <v>195</v>
      </c>
      <c r="K181" s="23">
        <f t="shared" ca="1" si="4"/>
        <v>11219433</v>
      </c>
      <c r="L181" s="23" t="s">
        <v>219</v>
      </c>
      <c r="M181" s="23" t="s">
        <v>197</v>
      </c>
      <c r="N181" s="23" t="s">
        <v>198</v>
      </c>
      <c r="O181" s="23" t="s">
        <v>220</v>
      </c>
      <c r="P181" s="23" t="s">
        <v>200</v>
      </c>
      <c r="Q181">
        <f t="shared" ca="1" si="5"/>
        <v>8840</v>
      </c>
    </row>
    <row r="182" spans="1:17" x14ac:dyDescent="0.25">
      <c r="A182" s="23" t="s">
        <v>216</v>
      </c>
      <c r="B182" s="24">
        <v>9</v>
      </c>
      <c r="C182" s="23" t="s">
        <v>217</v>
      </c>
      <c r="D182" s="23" t="s">
        <v>218</v>
      </c>
      <c r="E182" s="24">
        <v>4546152654905</v>
      </c>
      <c r="F182" s="23" t="s">
        <v>217</v>
      </c>
      <c r="G182" s="23" t="s">
        <v>191</v>
      </c>
      <c r="H182" s="23" t="s">
        <v>861</v>
      </c>
      <c r="I182" s="23" t="s">
        <v>803</v>
      </c>
      <c r="J182" s="23" t="s">
        <v>195</v>
      </c>
      <c r="K182" s="23">
        <f t="shared" ca="1" si="4"/>
        <v>11245831</v>
      </c>
      <c r="L182" s="23" t="s">
        <v>219</v>
      </c>
      <c r="M182" s="23" t="s">
        <v>197</v>
      </c>
      <c r="N182" s="23" t="s">
        <v>198</v>
      </c>
      <c r="O182" s="23" t="s">
        <v>220</v>
      </c>
      <c r="P182" s="23" t="s">
        <v>200</v>
      </c>
      <c r="Q182">
        <f t="shared" ca="1" si="5"/>
        <v>6099</v>
      </c>
    </row>
    <row r="183" spans="1:17" x14ac:dyDescent="0.25">
      <c r="A183" s="23" t="s">
        <v>235</v>
      </c>
      <c r="B183" s="24">
        <v>16</v>
      </c>
      <c r="C183" s="23" t="s">
        <v>236</v>
      </c>
      <c r="D183" s="23" t="s">
        <v>237</v>
      </c>
      <c r="E183" s="24">
        <v>4143153311164</v>
      </c>
      <c r="F183" s="23" t="s">
        <v>236</v>
      </c>
      <c r="G183" s="23" t="s">
        <v>190</v>
      </c>
      <c r="H183" s="23" t="s">
        <v>862</v>
      </c>
      <c r="I183" s="23" t="s">
        <v>804</v>
      </c>
      <c r="J183" s="23" t="s">
        <v>232</v>
      </c>
      <c r="K183" s="23">
        <f t="shared" ca="1" si="4"/>
        <v>11230632</v>
      </c>
      <c r="L183" s="23" t="s">
        <v>233</v>
      </c>
      <c r="M183" s="23" t="s">
        <v>197</v>
      </c>
      <c r="N183" s="23" t="s">
        <v>198</v>
      </c>
      <c r="O183" s="23" t="s">
        <v>234</v>
      </c>
      <c r="P183" s="23" t="s">
        <v>190</v>
      </c>
      <c r="Q183">
        <f t="shared" ca="1" si="5"/>
        <v>8019</v>
      </c>
    </row>
    <row r="184" spans="1:17" x14ac:dyDescent="0.25">
      <c r="A184" s="23" t="s">
        <v>238</v>
      </c>
      <c r="B184" s="24">
        <v>16</v>
      </c>
      <c r="C184" s="23" t="s">
        <v>239</v>
      </c>
      <c r="D184" s="23" t="s">
        <v>240</v>
      </c>
      <c r="E184" s="24">
        <v>4146153339517</v>
      </c>
      <c r="F184" s="23" t="s">
        <v>239</v>
      </c>
      <c r="G184" s="23" t="s">
        <v>190</v>
      </c>
      <c r="H184" s="23" t="s">
        <v>862</v>
      </c>
      <c r="I184" s="23" t="s">
        <v>804</v>
      </c>
      <c r="J184" s="23" t="s">
        <v>232</v>
      </c>
      <c r="K184" s="23">
        <f t="shared" ca="1" si="4"/>
        <v>11285470</v>
      </c>
      <c r="L184" s="23" t="s">
        <v>233</v>
      </c>
      <c r="M184" s="23" t="s">
        <v>197</v>
      </c>
      <c r="N184" s="23" t="s">
        <v>198</v>
      </c>
      <c r="O184" s="23" t="s">
        <v>234</v>
      </c>
      <c r="P184" s="23" t="s">
        <v>190</v>
      </c>
      <c r="Q184">
        <f t="shared" ca="1" si="5"/>
        <v>3519</v>
      </c>
    </row>
    <row r="185" spans="1:17" x14ac:dyDescent="0.25">
      <c r="A185" s="23" t="s">
        <v>229</v>
      </c>
      <c r="B185" s="24">
        <v>16</v>
      </c>
      <c r="C185" s="23" t="s">
        <v>230</v>
      </c>
      <c r="D185" s="23" t="s">
        <v>231</v>
      </c>
      <c r="E185" s="24">
        <v>4148153339720</v>
      </c>
      <c r="F185" s="23" t="s">
        <v>230</v>
      </c>
      <c r="G185" s="23" t="s">
        <v>190</v>
      </c>
      <c r="H185" s="23" t="s">
        <v>862</v>
      </c>
      <c r="I185" s="23" t="s">
        <v>804</v>
      </c>
      <c r="J185" s="23" t="s">
        <v>232</v>
      </c>
      <c r="K185" s="23">
        <f t="shared" ca="1" si="4"/>
        <v>11226108</v>
      </c>
      <c r="L185" s="23" t="s">
        <v>233</v>
      </c>
      <c r="M185" s="23" t="s">
        <v>197</v>
      </c>
      <c r="N185" s="23" t="s">
        <v>198</v>
      </c>
      <c r="O185" s="23" t="s">
        <v>234</v>
      </c>
      <c r="P185" s="23" t="s">
        <v>190</v>
      </c>
      <c r="Q185">
        <f t="shared" ca="1" si="5"/>
        <v>4292</v>
      </c>
    </row>
    <row r="186" spans="1:17" x14ac:dyDescent="0.25">
      <c r="A186" s="23" t="s">
        <v>241</v>
      </c>
      <c r="B186" s="24">
        <v>16</v>
      </c>
      <c r="C186" s="23" t="s">
        <v>242</v>
      </c>
      <c r="D186" s="23" t="s">
        <v>243</v>
      </c>
      <c r="E186" s="24">
        <v>4155153410946</v>
      </c>
      <c r="F186" s="23" t="s">
        <v>242</v>
      </c>
      <c r="G186" s="23" t="s">
        <v>190</v>
      </c>
      <c r="H186" s="23" t="s">
        <v>862</v>
      </c>
      <c r="I186" s="23" t="s">
        <v>804</v>
      </c>
      <c r="J186" s="23" t="s">
        <v>232</v>
      </c>
      <c r="K186" s="23">
        <f t="shared" ca="1" si="4"/>
        <v>11235254</v>
      </c>
      <c r="L186" s="23" t="s">
        <v>233</v>
      </c>
      <c r="M186" s="23" t="s">
        <v>197</v>
      </c>
      <c r="N186" s="23" t="s">
        <v>198</v>
      </c>
      <c r="O186" s="23" t="s">
        <v>234</v>
      </c>
      <c r="P186" s="23" t="s">
        <v>190</v>
      </c>
      <c r="Q186">
        <f t="shared" ca="1" si="5"/>
        <v>8527</v>
      </c>
    </row>
    <row r="187" spans="1:17" x14ac:dyDescent="0.25">
      <c r="A187" s="23" t="s">
        <v>244</v>
      </c>
      <c r="B187" s="24">
        <v>16</v>
      </c>
      <c r="C187" s="23" t="s">
        <v>245</v>
      </c>
      <c r="D187" s="23" t="s">
        <v>246</v>
      </c>
      <c r="E187" s="24">
        <v>4262154021295</v>
      </c>
      <c r="F187" s="23" t="s">
        <v>245</v>
      </c>
      <c r="G187" s="23" t="s">
        <v>190</v>
      </c>
      <c r="H187" s="23" t="s">
        <v>862</v>
      </c>
      <c r="I187" s="23" t="s">
        <v>804</v>
      </c>
      <c r="J187" s="23" t="s">
        <v>232</v>
      </c>
      <c r="K187" s="23">
        <f t="shared" ca="1" si="4"/>
        <v>11246831</v>
      </c>
      <c r="L187" s="23" t="s">
        <v>233</v>
      </c>
      <c r="M187" s="23" t="s">
        <v>197</v>
      </c>
      <c r="N187" s="23" t="s">
        <v>198</v>
      </c>
      <c r="O187" s="23" t="s">
        <v>234</v>
      </c>
      <c r="P187" s="23" t="s">
        <v>190</v>
      </c>
      <c r="Q187">
        <f t="shared" ca="1" si="5"/>
        <v>4696</v>
      </c>
    </row>
    <row r="188" spans="1:17" x14ac:dyDescent="0.25">
      <c r="A188" s="23" t="s">
        <v>252</v>
      </c>
      <c r="B188" s="24">
        <v>17</v>
      </c>
      <c r="C188" s="23" t="s">
        <v>253</v>
      </c>
      <c r="D188" s="23" t="s">
        <v>254</v>
      </c>
      <c r="E188" s="24">
        <v>4268154021749</v>
      </c>
      <c r="F188" s="23" t="s">
        <v>253</v>
      </c>
      <c r="G188" s="23" t="s">
        <v>190</v>
      </c>
      <c r="H188" s="23" t="s">
        <v>862</v>
      </c>
      <c r="I188" s="23" t="s">
        <v>804</v>
      </c>
      <c r="J188" s="23" t="s">
        <v>232</v>
      </c>
      <c r="K188" s="23">
        <f t="shared" ca="1" si="4"/>
        <v>11229602</v>
      </c>
      <c r="L188" s="23" t="s">
        <v>250</v>
      </c>
      <c r="M188" s="23" t="s">
        <v>197</v>
      </c>
      <c r="N188" s="23" t="s">
        <v>198</v>
      </c>
      <c r="O188" s="23" t="s">
        <v>251</v>
      </c>
      <c r="P188" s="23" t="s">
        <v>190</v>
      </c>
      <c r="Q188">
        <f t="shared" ca="1" si="5"/>
        <v>5616</v>
      </c>
    </row>
    <row r="189" spans="1:17" x14ac:dyDescent="0.25">
      <c r="A189" s="23" t="s">
        <v>255</v>
      </c>
      <c r="B189" s="24">
        <v>18</v>
      </c>
      <c r="C189" s="23" t="s">
        <v>256</v>
      </c>
      <c r="D189" s="23" t="s">
        <v>257</v>
      </c>
      <c r="E189" s="24">
        <v>4283154029508</v>
      </c>
      <c r="F189" s="23" t="s">
        <v>256</v>
      </c>
      <c r="G189" s="23" t="s">
        <v>190</v>
      </c>
      <c r="H189" s="23" t="s">
        <v>862</v>
      </c>
      <c r="I189" s="23" t="s">
        <v>804</v>
      </c>
      <c r="J189" s="23" t="s">
        <v>232</v>
      </c>
      <c r="K189" s="23">
        <f t="shared" ca="1" si="4"/>
        <v>11253053</v>
      </c>
      <c r="L189" s="23" t="s">
        <v>258</v>
      </c>
      <c r="M189" s="23" t="s">
        <v>197</v>
      </c>
      <c r="N189" s="23" t="s">
        <v>198</v>
      </c>
      <c r="O189" s="23" t="s">
        <v>259</v>
      </c>
      <c r="P189" s="23" t="s">
        <v>190</v>
      </c>
      <c r="Q189">
        <f t="shared" ca="1" si="5"/>
        <v>5424</v>
      </c>
    </row>
    <row r="190" spans="1:17" x14ac:dyDescent="0.25">
      <c r="A190" s="23" t="s">
        <v>265</v>
      </c>
      <c r="B190" s="24">
        <v>22</v>
      </c>
      <c r="C190" s="23" t="s">
        <v>266</v>
      </c>
      <c r="D190" s="23" t="s">
        <v>267</v>
      </c>
      <c r="E190" s="24">
        <v>4289154029797</v>
      </c>
      <c r="F190" s="23" t="s">
        <v>266</v>
      </c>
      <c r="G190" s="23" t="s">
        <v>190</v>
      </c>
      <c r="H190" s="23" t="s">
        <v>863</v>
      </c>
      <c r="I190" s="23" t="s">
        <v>805</v>
      </c>
      <c r="J190" s="23" t="s">
        <v>263</v>
      </c>
      <c r="K190" s="23">
        <f t="shared" ca="1" si="4"/>
        <v>11228908</v>
      </c>
      <c r="L190" s="23" t="s">
        <v>264</v>
      </c>
      <c r="M190" s="23" t="s">
        <v>197</v>
      </c>
      <c r="N190" s="23" t="s">
        <v>198</v>
      </c>
      <c r="O190" s="23" t="s">
        <v>234</v>
      </c>
      <c r="P190" s="23" t="s">
        <v>190</v>
      </c>
      <c r="Q190">
        <f t="shared" ca="1" si="5"/>
        <v>3788</v>
      </c>
    </row>
    <row r="191" spans="1:17" x14ac:dyDescent="0.25">
      <c r="A191" s="23" t="s">
        <v>260</v>
      </c>
      <c r="B191" s="24">
        <v>22</v>
      </c>
      <c r="C191" s="23" t="s">
        <v>261</v>
      </c>
      <c r="D191" s="23" t="s">
        <v>262</v>
      </c>
      <c r="E191" s="24">
        <v>4291154029883</v>
      </c>
      <c r="F191" s="23" t="s">
        <v>261</v>
      </c>
      <c r="G191" s="23" t="s">
        <v>190</v>
      </c>
      <c r="H191" s="23" t="s">
        <v>863</v>
      </c>
      <c r="I191" s="23" t="s">
        <v>805</v>
      </c>
      <c r="J191" s="23" t="s">
        <v>263</v>
      </c>
      <c r="K191" s="23">
        <f t="shared" ca="1" si="4"/>
        <v>11222101</v>
      </c>
      <c r="L191" s="23" t="s">
        <v>264</v>
      </c>
      <c r="M191" s="23" t="s">
        <v>197</v>
      </c>
      <c r="N191" s="23" t="s">
        <v>198</v>
      </c>
      <c r="O191" s="23" t="s">
        <v>234</v>
      </c>
      <c r="P191" s="23" t="s">
        <v>190</v>
      </c>
      <c r="Q191">
        <f t="shared" ca="1" si="5"/>
        <v>1707</v>
      </c>
    </row>
    <row r="192" spans="1:17" x14ac:dyDescent="0.25">
      <c r="A192" s="23" t="s">
        <v>268</v>
      </c>
      <c r="B192" s="24">
        <v>23</v>
      </c>
      <c r="C192" s="23" t="s">
        <v>269</v>
      </c>
      <c r="D192" s="23" t="s">
        <v>270</v>
      </c>
      <c r="E192" s="24">
        <v>4296154030057</v>
      </c>
      <c r="F192" s="23" t="s">
        <v>269</v>
      </c>
      <c r="G192" s="23" t="s">
        <v>191</v>
      </c>
      <c r="H192" s="23" t="s">
        <v>863</v>
      </c>
      <c r="I192" s="23" t="s">
        <v>805</v>
      </c>
      <c r="J192" s="23" t="s">
        <v>263</v>
      </c>
      <c r="K192" s="23">
        <f t="shared" ca="1" si="4"/>
        <v>11255237</v>
      </c>
      <c r="L192" s="23" t="s">
        <v>271</v>
      </c>
      <c r="M192" s="23" t="s">
        <v>197</v>
      </c>
      <c r="N192" s="23" t="s">
        <v>198</v>
      </c>
      <c r="O192" s="23" t="s">
        <v>251</v>
      </c>
      <c r="P192" s="23" t="s">
        <v>190</v>
      </c>
      <c r="Q192">
        <f t="shared" ca="1" si="5"/>
        <v>1213</v>
      </c>
    </row>
    <row r="193" spans="1:17" x14ac:dyDescent="0.25">
      <c r="A193" s="23" t="s">
        <v>272</v>
      </c>
      <c r="B193" s="24">
        <v>24</v>
      </c>
      <c r="C193" s="23" t="s">
        <v>273</v>
      </c>
      <c r="D193" s="23" t="s">
        <v>274</v>
      </c>
      <c r="E193" s="24">
        <v>4300154030227</v>
      </c>
      <c r="F193" s="23" t="s">
        <v>273</v>
      </c>
      <c r="G193" s="23" t="s">
        <v>191</v>
      </c>
      <c r="H193" s="23" t="s">
        <v>863</v>
      </c>
      <c r="I193" s="23" t="s">
        <v>805</v>
      </c>
      <c r="J193" s="23" t="s">
        <v>263</v>
      </c>
      <c r="K193" s="23">
        <f t="shared" ca="1" si="4"/>
        <v>11221646</v>
      </c>
      <c r="L193" s="23" t="s">
        <v>275</v>
      </c>
      <c r="M193" s="23" t="s">
        <v>197</v>
      </c>
      <c r="N193" s="23" t="s">
        <v>198</v>
      </c>
      <c r="O193" s="23" t="s">
        <v>259</v>
      </c>
      <c r="P193" s="23" t="s">
        <v>190</v>
      </c>
      <c r="Q193">
        <f t="shared" ca="1" si="5"/>
        <v>119</v>
      </c>
    </row>
    <row r="194" spans="1:17" x14ac:dyDescent="0.25">
      <c r="A194" s="23" t="s">
        <v>776</v>
      </c>
      <c r="B194" s="24">
        <v>27</v>
      </c>
      <c r="C194" s="23" t="s">
        <v>299</v>
      </c>
      <c r="D194" s="23" t="s">
        <v>300</v>
      </c>
      <c r="E194" s="24">
        <v>4316154031722</v>
      </c>
      <c r="F194" s="23" t="s">
        <v>299</v>
      </c>
      <c r="G194" s="23" t="s">
        <v>190</v>
      </c>
      <c r="H194" s="23" t="s">
        <v>863</v>
      </c>
      <c r="I194" s="23" t="s">
        <v>806</v>
      </c>
      <c r="J194" s="23" t="s">
        <v>279</v>
      </c>
      <c r="K194" s="23">
        <f t="shared" ca="1" si="4"/>
        <v>11239115</v>
      </c>
      <c r="L194" s="23" t="s">
        <v>280</v>
      </c>
      <c r="M194" s="23" t="s">
        <v>197</v>
      </c>
      <c r="N194" s="23" t="s">
        <v>198</v>
      </c>
      <c r="O194" s="23" t="s">
        <v>281</v>
      </c>
      <c r="P194" s="23" t="s">
        <v>282</v>
      </c>
      <c r="Q194">
        <f t="shared" ca="1" si="5"/>
        <v>1171</v>
      </c>
    </row>
    <row r="195" spans="1:17" x14ac:dyDescent="0.25">
      <c r="A195" s="23" t="s">
        <v>777</v>
      </c>
      <c r="B195" s="24">
        <v>27</v>
      </c>
      <c r="C195" s="23" t="s">
        <v>284</v>
      </c>
      <c r="D195" s="23" t="s">
        <v>285</v>
      </c>
      <c r="E195" s="24">
        <v>4318154031814</v>
      </c>
      <c r="F195" s="23" t="s">
        <v>284</v>
      </c>
      <c r="G195" s="23" t="s">
        <v>190</v>
      </c>
      <c r="H195" s="23" t="s">
        <v>863</v>
      </c>
      <c r="I195" s="23" t="s">
        <v>806</v>
      </c>
      <c r="J195" s="23" t="s">
        <v>279</v>
      </c>
      <c r="K195" s="23">
        <f t="shared" ref="K195:K258" ca="1" si="6">RANDBETWEEN(11215486,11298765)</f>
        <v>11248425</v>
      </c>
      <c r="L195" s="23" t="s">
        <v>280</v>
      </c>
      <c r="M195" s="23" t="s">
        <v>197</v>
      </c>
      <c r="N195" s="23" t="s">
        <v>198</v>
      </c>
      <c r="O195" s="23" t="s">
        <v>281</v>
      </c>
      <c r="P195" s="23" t="s">
        <v>282</v>
      </c>
      <c r="Q195">
        <f t="shared" ref="Q195:Q258" ca="1" si="7">RANDBETWEEN(100,10000)</f>
        <v>8370</v>
      </c>
    </row>
    <row r="196" spans="1:17" x14ac:dyDescent="0.25">
      <c r="A196" s="23" t="s">
        <v>778</v>
      </c>
      <c r="B196" s="24">
        <v>27</v>
      </c>
      <c r="C196" s="23" t="s">
        <v>287</v>
      </c>
      <c r="D196" s="23" t="s">
        <v>288</v>
      </c>
      <c r="E196" s="24">
        <v>4320154031899</v>
      </c>
      <c r="F196" s="23" t="s">
        <v>287</v>
      </c>
      <c r="G196" s="23" t="s">
        <v>190</v>
      </c>
      <c r="H196" s="23" t="s">
        <v>863</v>
      </c>
      <c r="I196" s="23" t="s">
        <v>806</v>
      </c>
      <c r="J196" s="23" t="s">
        <v>279</v>
      </c>
      <c r="K196" s="23">
        <f t="shared" ca="1" si="6"/>
        <v>11267743</v>
      </c>
      <c r="L196" s="23" t="s">
        <v>280</v>
      </c>
      <c r="M196" s="23" t="s">
        <v>197</v>
      </c>
      <c r="N196" s="23" t="s">
        <v>198</v>
      </c>
      <c r="O196" s="23" t="s">
        <v>281</v>
      </c>
      <c r="P196" s="23" t="s">
        <v>282</v>
      </c>
      <c r="Q196">
        <f t="shared" ca="1" si="7"/>
        <v>5852</v>
      </c>
    </row>
    <row r="197" spans="1:17" x14ac:dyDescent="0.25">
      <c r="A197" s="23" t="s">
        <v>779</v>
      </c>
      <c r="B197" s="24">
        <v>27</v>
      </c>
      <c r="C197" s="23" t="s">
        <v>290</v>
      </c>
      <c r="D197" s="23" t="s">
        <v>291</v>
      </c>
      <c r="E197" s="24">
        <v>4322154031998</v>
      </c>
      <c r="F197" s="23" t="s">
        <v>290</v>
      </c>
      <c r="G197" s="23" t="s">
        <v>190</v>
      </c>
      <c r="H197" s="23" t="s">
        <v>863</v>
      </c>
      <c r="I197" s="23" t="s">
        <v>806</v>
      </c>
      <c r="J197" s="23" t="s">
        <v>279</v>
      </c>
      <c r="K197" s="23">
        <f t="shared" ca="1" si="6"/>
        <v>11251689</v>
      </c>
      <c r="L197" s="23" t="s">
        <v>280</v>
      </c>
      <c r="M197" s="23" t="s">
        <v>197</v>
      </c>
      <c r="N197" s="23" t="s">
        <v>198</v>
      </c>
      <c r="O197" s="23" t="s">
        <v>281</v>
      </c>
      <c r="P197" s="23" t="s">
        <v>282</v>
      </c>
      <c r="Q197">
        <f t="shared" ca="1" si="7"/>
        <v>6275</v>
      </c>
    </row>
    <row r="198" spans="1:17" x14ac:dyDescent="0.25">
      <c r="A198" s="23" t="s">
        <v>780</v>
      </c>
      <c r="B198" s="24">
        <v>27</v>
      </c>
      <c r="C198" s="23" t="s">
        <v>293</v>
      </c>
      <c r="D198" s="23" t="s">
        <v>294</v>
      </c>
      <c r="E198" s="24">
        <v>4324154032116</v>
      </c>
      <c r="F198" s="23" t="s">
        <v>293</v>
      </c>
      <c r="G198" s="23" t="s">
        <v>190</v>
      </c>
      <c r="H198" s="23" t="s">
        <v>863</v>
      </c>
      <c r="I198" s="23" t="s">
        <v>806</v>
      </c>
      <c r="J198" s="23" t="s">
        <v>279</v>
      </c>
      <c r="K198" s="23">
        <f t="shared" ca="1" si="6"/>
        <v>11265194</v>
      </c>
      <c r="L198" s="23" t="s">
        <v>280</v>
      </c>
      <c r="M198" s="23" t="s">
        <v>197</v>
      </c>
      <c r="N198" s="23" t="s">
        <v>198</v>
      </c>
      <c r="O198" s="23" t="s">
        <v>281</v>
      </c>
      <c r="P198" s="23" t="s">
        <v>282</v>
      </c>
      <c r="Q198">
        <f t="shared" ca="1" si="7"/>
        <v>8307</v>
      </c>
    </row>
    <row r="199" spans="1:17" x14ac:dyDescent="0.25">
      <c r="A199" s="23" t="s">
        <v>781</v>
      </c>
      <c r="B199" s="24">
        <v>27</v>
      </c>
      <c r="C199" s="23" t="s">
        <v>296</v>
      </c>
      <c r="D199" s="23" t="s">
        <v>297</v>
      </c>
      <c r="E199" s="24">
        <v>4326154032194</v>
      </c>
      <c r="F199" s="23" t="s">
        <v>296</v>
      </c>
      <c r="G199" s="23" t="s">
        <v>190</v>
      </c>
      <c r="H199" s="23" t="s">
        <v>863</v>
      </c>
      <c r="I199" s="23" t="s">
        <v>806</v>
      </c>
      <c r="J199" s="23" t="s">
        <v>279</v>
      </c>
      <c r="K199" s="23">
        <f t="shared" ca="1" si="6"/>
        <v>11217827</v>
      </c>
      <c r="L199" s="23" t="s">
        <v>280</v>
      </c>
      <c r="M199" s="23" t="s">
        <v>197</v>
      </c>
      <c r="N199" s="23" t="s">
        <v>198</v>
      </c>
      <c r="O199" s="23" t="s">
        <v>281</v>
      </c>
      <c r="P199" s="23" t="s">
        <v>282</v>
      </c>
      <c r="Q199">
        <f t="shared" ca="1" si="7"/>
        <v>7093</v>
      </c>
    </row>
    <row r="200" spans="1:17" x14ac:dyDescent="0.25">
      <c r="A200" s="23" t="s">
        <v>782</v>
      </c>
      <c r="B200" s="24">
        <v>28</v>
      </c>
      <c r="C200" s="23" t="s">
        <v>302</v>
      </c>
      <c r="D200" s="23" t="s">
        <v>303</v>
      </c>
      <c r="E200" s="24">
        <v>4328154032272</v>
      </c>
      <c r="F200" s="23" t="s">
        <v>302</v>
      </c>
      <c r="G200" s="23" t="s">
        <v>190</v>
      </c>
      <c r="H200" s="23" t="s">
        <v>863</v>
      </c>
      <c r="I200" s="23" t="s">
        <v>806</v>
      </c>
      <c r="J200" s="23" t="s">
        <v>279</v>
      </c>
      <c r="K200" s="23">
        <f t="shared" ca="1" si="6"/>
        <v>11227487</v>
      </c>
      <c r="L200" s="23" t="s">
        <v>304</v>
      </c>
      <c r="M200" s="23" t="s">
        <v>197</v>
      </c>
      <c r="N200" s="23" t="s">
        <v>198</v>
      </c>
      <c r="O200" s="23" t="s">
        <v>305</v>
      </c>
      <c r="P200" s="23" t="s">
        <v>282</v>
      </c>
      <c r="Q200">
        <f t="shared" ca="1" si="7"/>
        <v>1998</v>
      </c>
    </row>
    <row r="201" spans="1:17" x14ac:dyDescent="0.25">
      <c r="A201" s="23" t="s">
        <v>783</v>
      </c>
      <c r="B201" s="24">
        <v>29</v>
      </c>
      <c r="C201" s="23" t="s">
        <v>307</v>
      </c>
      <c r="D201" s="23" t="s">
        <v>308</v>
      </c>
      <c r="E201" s="24">
        <v>4334154032520</v>
      </c>
      <c r="F201" s="23" t="s">
        <v>307</v>
      </c>
      <c r="G201" s="23" t="s">
        <v>190</v>
      </c>
      <c r="H201" s="23" t="s">
        <v>863</v>
      </c>
      <c r="I201" s="23" t="s">
        <v>806</v>
      </c>
      <c r="J201" s="23" t="s">
        <v>279</v>
      </c>
      <c r="K201" s="23">
        <f t="shared" ca="1" si="6"/>
        <v>11220965</v>
      </c>
      <c r="L201" s="23" t="s">
        <v>309</v>
      </c>
      <c r="M201" s="23" t="s">
        <v>197</v>
      </c>
      <c r="N201" s="23" t="s">
        <v>198</v>
      </c>
      <c r="O201" s="23" t="s">
        <v>310</v>
      </c>
      <c r="P201" s="23" t="s">
        <v>282</v>
      </c>
      <c r="Q201">
        <f t="shared" ca="1" si="7"/>
        <v>8042</v>
      </c>
    </row>
    <row r="202" spans="1:17" x14ac:dyDescent="0.25">
      <c r="A202" s="23" t="s">
        <v>316</v>
      </c>
      <c r="B202" s="24">
        <v>33</v>
      </c>
      <c r="C202" s="23" t="s">
        <v>317</v>
      </c>
      <c r="D202" s="23" t="s">
        <v>318</v>
      </c>
      <c r="E202" s="24">
        <v>4336154032600</v>
      </c>
      <c r="F202" s="23" t="s">
        <v>317</v>
      </c>
      <c r="G202" s="23" t="s">
        <v>191</v>
      </c>
      <c r="H202" s="23" t="s">
        <v>864</v>
      </c>
      <c r="I202" s="23" t="s">
        <v>807</v>
      </c>
      <c r="J202" s="23" t="s">
        <v>314</v>
      </c>
      <c r="K202" s="23">
        <f t="shared" ca="1" si="6"/>
        <v>11257341</v>
      </c>
      <c r="L202" s="23" t="s">
        <v>315</v>
      </c>
      <c r="M202" s="23" t="s">
        <v>197</v>
      </c>
      <c r="N202" s="23" t="s">
        <v>198</v>
      </c>
      <c r="O202" s="23" t="s">
        <v>281</v>
      </c>
      <c r="P202" s="23" t="s">
        <v>282</v>
      </c>
      <c r="Q202">
        <f t="shared" ca="1" si="7"/>
        <v>5471</v>
      </c>
    </row>
    <row r="203" spans="1:17" x14ac:dyDescent="0.25">
      <c r="A203" s="23" t="s">
        <v>319</v>
      </c>
      <c r="B203" s="24">
        <v>33</v>
      </c>
      <c r="C203" s="23" t="s">
        <v>320</v>
      </c>
      <c r="D203" s="23" t="s">
        <v>321</v>
      </c>
      <c r="E203" s="24">
        <v>4338154032687</v>
      </c>
      <c r="F203" s="23" t="s">
        <v>320</v>
      </c>
      <c r="G203" s="23" t="s">
        <v>191</v>
      </c>
      <c r="H203" s="23" t="s">
        <v>864</v>
      </c>
      <c r="I203" s="23" t="s">
        <v>807</v>
      </c>
      <c r="J203" s="23" t="s">
        <v>314</v>
      </c>
      <c r="K203" s="23">
        <f t="shared" ca="1" si="6"/>
        <v>11265962</v>
      </c>
      <c r="L203" s="23" t="s">
        <v>315</v>
      </c>
      <c r="M203" s="23" t="s">
        <v>197</v>
      </c>
      <c r="N203" s="23" t="s">
        <v>198</v>
      </c>
      <c r="O203" s="23" t="s">
        <v>281</v>
      </c>
      <c r="P203" s="23" t="s">
        <v>282</v>
      </c>
      <c r="Q203">
        <f t="shared" ca="1" si="7"/>
        <v>1792</v>
      </c>
    </row>
    <row r="204" spans="1:17" x14ac:dyDescent="0.25">
      <c r="A204" s="23" t="s">
        <v>322</v>
      </c>
      <c r="B204" s="24">
        <v>33</v>
      </c>
      <c r="C204" s="23" t="s">
        <v>323</v>
      </c>
      <c r="D204" s="23" t="s">
        <v>324</v>
      </c>
      <c r="E204" s="24">
        <v>4359154089513</v>
      </c>
      <c r="F204" s="23" t="s">
        <v>323</v>
      </c>
      <c r="G204" s="23" t="s">
        <v>191</v>
      </c>
      <c r="H204" s="23" t="s">
        <v>864</v>
      </c>
      <c r="I204" s="23" t="s">
        <v>807</v>
      </c>
      <c r="J204" s="23" t="s">
        <v>314</v>
      </c>
      <c r="K204" s="23">
        <f t="shared" ca="1" si="6"/>
        <v>11265727</v>
      </c>
      <c r="L204" s="23" t="s">
        <v>315</v>
      </c>
      <c r="M204" s="23" t="s">
        <v>197</v>
      </c>
      <c r="N204" s="23" t="s">
        <v>198</v>
      </c>
      <c r="O204" s="23" t="s">
        <v>281</v>
      </c>
      <c r="P204" s="23" t="s">
        <v>282</v>
      </c>
      <c r="Q204">
        <f t="shared" ca="1" si="7"/>
        <v>8907</v>
      </c>
    </row>
    <row r="205" spans="1:17" x14ac:dyDescent="0.25">
      <c r="A205" s="23" t="s">
        <v>311</v>
      </c>
      <c r="B205" s="24">
        <v>33</v>
      </c>
      <c r="C205" s="23" t="s">
        <v>312</v>
      </c>
      <c r="D205" s="23" t="s">
        <v>313</v>
      </c>
      <c r="E205" s="24">
        <v>4361154089608</v>
      </c>
      <c r="F205" s="23" t="s">
        <v>312</v>
      </c>
      <c r="G205" s="23" t="s">
        <v>191</v>
      </c>
      <c r="H205" s="23" t="s">
        <v>864</v>
      </c>
      <c r="I205" s="23" t="s">
        <v>807</v>
      </c>
      <c r="J205" s="23" t="s">
        <v>314</v>
      </c>
      <c r="K205" s="23">
        <f t="shared" ca="1" si="6"/>
        <v>11254242</v>
      </c>
      <c r="L205" s="23" t="s">
        <v>315</v>
      </c>
      <c r="M205" s="23" t="s">
        <v>197</v>
      </c>
      <c r="N205" s="23" t="s">
        <v>198</v>
      </c>
      <c r="O205" s="23" t="s">
        <v>281</v>
      </c>
      <c r="P205" s="23" t="s">
        <v>282</v>
      </c>
      <c r="Q205">
        <f t="shared" ca="1" si="7"/>
        <v>320</v>
      </c>
    </row>
    <row r="206" spans="1:17" x14ac:dyDescent="0.25">
      <c r="A206" s="23" t="s">
        <v>325</v>
      </c>
      <c r="B206" s="24">
        <v>34</v>
      </c>
      <c r="C206" s="23" t="s">
        <v>326</v>
      </c>
      <c r="D206" s="23" t="s">
        <v>327</v>
      </c>
      <c r="E206" s="24">
        <v>4374154090199</v>
      </c>
      <c r="F206" s="23" t="s">
        <v>326</v>
      </c>
      <c r="G206" s="23" t="s">
        <v>191</v>
      </c>
      <c r="H206" s="23" t="s">
        <v>864</v>
      </c>
      <c r="I206" s="23" t="s">
        <v>807</v>
      </c>
      <c r="J206" s="23" t="s">
        <v>314</v>
      </c>
      <c r="K206" s="23">
        <f t="shared" ca="1" si="6"/>
        <v>11238508</v>
      </c>
      <c r="L206" s="23" t="s">
        <v>328</v>
      </c>
      <c r="M206" s="23" t="s">
        <v>197</v>
      </c>
      <c r="N206" s="23" t="s">
        <v>198</v>
      </c>
      <c r="O206" s="23" t="s">
        <v>305</v>
      </c>
      <c r="P206" s="23" t="s">
        <v>282</v>
      </c>
      <c r="Q206">
        <f t="shared" ca="1" si="7"/>
        <v>1836</v>
      </c>
    </row>
    <row r="207" spans="1:17" x14ac:dyDescent="0.25">
      <c r="A207" s="23" t="s">
        <v>329</v>
      </c>
      <c r="B207" s="24">
        <v>35</v>
      </c>
      <c r="C207" s="23" t="s">
        <v>330</v>
      </c>
      <c r="D207" s="23" t="s">
        <v>331</v>
      </c>
      <c r="E207" s="24">
        <v>4378154090367</v>
      </c>
      <c r="F207" s="23" t="s">
        <v>330</v>
      </c>
      <c r="G207" s="23" t="s">
        <v>191</v>
      </c>
      <c r="H207" s="23" t="s">
        <v>864</v>
      </c>
      <c r="I207" s="23" t="s">
        <v>807</v>
      </c>
      <c r="J207" s="23" t="s">
        <v>314</v>
      </c>
      <c r="K207" s="23">
        <f t="shared" ca="1" si="6"/>
        <v>11241201</v>
      </c>
      <c r="L207" s="23" t="s">
        <v>332</v>
      </c>
      <c r="M207" s="23" t="s">
        <v>197</v>
      </c>
      <c r="N207" s="23" t="s">
        <v>198</v>
      </c>
      <c r="O207" s="23" t="s">
        <v>310</v>
      </c>
      <c r="P207" s="23" t="s">
        <v>282</v>
      </c>
      <c r="Q207">
        <f t="shared" ca="1" si="7"/>
        <v>7125</v>
      </c>
    </row>
    <row r="208" spans="1:17" x14ac:dyDescent="0.25">
      <c r="A208" s="23" t="s">
        <v>333</v>
      </c>
      <c r="B208" s="24">
        <v>38</v>
      </c>
      <c r="C208" s="23" t="s">
        <v>334</v>
      </c>
      <c r="D208" s="23" t="s">
        <v>335</v>
      </c>
      <c r="E208" s="24">
        <v>4386154090688</v>
      </c>
      <c r="F208" s="23" t="s">
        <v>334</v>
      </c>
      <c r="G208" s="23" t="s">
        <v>191</v>
      </c>
      <c r="H208" s="23" t="s">
        <v>864</v>
      </c>
      <c r="I208" s="23" t="s">
        <v>808</v>
      </c>
      <c r="J208" s="23" t="s">
        <v>224</v>
      </c>
      <c r="K208" s="23">
        <f t="shared" ca="1" si="6"/>
        <v>11259595</v>
      </c>
      <c r="L208" s="23" t="s">
        <v>336</v>
      </c>
      <c r="M208" s="23" t="s">
        <v>197</v>
      </c>
      <c r="N208" s="23" t="s">
        <v>198</v>
      </c>
      <c r="O208" s="23" t="s">
        <v>234</v>
      </c>
      <c r="P208" s="23" t="s">
        <v>190</v>
      </c>
      <c r="Q208">
        <f t="shared" ca="1" si="7"/>
        <v>7822</v>
      </c>
    </row>
    <row r="209" spans="1:17" x14ac:dyDescent="0.25">
      <c r="A209" s="23" t="s">
        <v>337</v>
      </c>
      <c r="B209" s="24">
        <v>38</v>
      </c>
      <c r="C209" s="23" t="s">
        <v>338</v>
      </c>
      <c r="D209" s="23" t="s">
        <v>339</v>
      </c>
      <c r="E209" s="24">
        <v>4388154090770</v>
      </c>
      <c r="F209" s="23" t="s">
        <v>338</v>
      </c>
      <c r="G209" s="23" t="s">
        <v>191</v>
      </c>
      <c r="H209" s="23" t="s">
        <v>864</v>
      </c>
      <c r="I209" s="23" t="s">
        <v>808</v>
      </c>
      <c r="J209" s="23" t="s">
        <v>224</v>
      </c>
      <c r="K209" s="23">
        <f t="shared" ca="1" si="6"/>
        <v>11290825</v>
      </c>
      <c r="L209" s="23" t="s">
        <v>336</v>
      </c>
      <c r="M209" s="23" t="s">
        <v>197</v>
      </c>
      <c r="N209" s="23" t="s">
        <v>198</v>
      </c>
      <c r="O209" s="23" t="s">
        <v>234</v>
      </c>
      <c r="P209" s="23" t="s">
        <v>190</v>
      </c>
      <c r="Q209">
        <f t="shared" ca="1" si="7"/>
        <v>2998</v>
      </c>
    </row>
    <row r="210" spans="1:17" x14ac:dyDescent="0.25">
      <c r="A210" s="23" t="s">
        <v>784</v>
      </c>
      <c r="B210" s="24">
        <v>38</v>
      </c>
      <c r="C210" s="23" t="s">
        <v>785</v>
      </c>
      <c r="D210" s="23" t="s">
        <v>786</v>
      </c>
      <c r="E210" s="24">
        <v>4390154090857</v>
      </c>
      <c r="F210" s="23" t="s">
        <v>785</v>
      </c>
      <c r="G210" s="23" t="s">
        <v>191</v>
      </c>
      <c r="H210" s="23" t="s">
        <v>864</v>
      </c>
      <c r="I210" s="23" t="s">
        <v>808</v>
      </c>
      <c r="J210" s="23" t="s">
        <v>224</v>
      </c>
      <c r="K210" s="23">
        <f t="shared" ca="1" si="6"/>
        <v>11239299</v>
      </c>
      <c r="L210" s="23" t="s">
        <v>336</v>
      </c>
      <c r="M210" s="23" t="s">
        <v>197</v>
      </c>
      <c r="N210" s="23" t="s">
        <v>198</v>
      </c>
      <c r="O210" s="23" t="s">
        <v>234</v>
      </c>
      <c r="P210" s="23" t="s">
        <v>190</v>
      </c>
      <c r="Q210">
        <f t="shared" ca="1" si="7"/>
        <v>9828</v>
      </c>
    </row>
    <row r="211" spans="1:17" x14ac:dyDescent="0.25">
      <c r="A211" s="23" t="s">
        <v>787</v>
      </c>
      <c r="B211" s="24">
        <v>39</v>
      </c>
      <c r="C211" s="23" t="s">
        <v>788</v>
      </c>
      <c r="D211" s="23" t="s">
        <v>789</v>
      </c>
      <c r="E211" s="24">
        <v>4393154091068</v>
      </c>
      <c r="F211" s="23" t="s">
        <v>788</v>
      </c>
      <c r="G211" s="23" t="s">
        <v>191</v>
      </c>
      <c r="H211" s="23" t="s">
        <v>864</v>
      </c>
      <c r="I211" s="23" t="s">
        <v>808</v>
      </c>
      <c r="J211" s="23" t="s">
        <v>224</v>
      </c>
      <c r="K211" s="23">
        <f t="shared" ca="1" si="6"/>
        <v>11239429</v>
      </c>
      <c r="L211" s="23" t="s">
        <v>790</v>
      </c>
      <c r="M211" s="23" t="s">
        <v>197</v>
      </c>
      <c r="N211" s="23" t="s">
        <v>198</v>
      </c>
      <c r="O211" s="23" t="s">
        <v>251</v>
      </c>
      <c r="P211" s="23" t="s">
        <v>190</v>
      </c>
      <c r="Q211">
        <f t="shared" ca="1" si="7"/>
        <v>8004</v>
      </c>
    </row>
    <row r="212" spans="1:17" x14ac:dyDescent="0.25">
      <c r="A212" s="23" t="s">
        <v>791</v>
      </c>
      <c r="B212" s="24">
        <v>40</v>
      </c>
      <c r="C212" s="23" t="s">
        <v>792</v>
      </c>
      <c r="D212" s="23" t="s">
        <v>793</v>
      </c>
      <c r="E212" s="24">
        <v>4397154091155</v>
      </c>
      <c r="F212" s="23" t="s">
        <v>792</v>
      </c>
      <c r="G212" s="23" t="s">
        <v>191</v>
      </c>
      <c r="H212" s="23" t="s">
        <v>864</v>
      </c>
      <c r="I212" s="23" t="s">
        <v>808</v>
      </c>
      <c r="J212" s="23" t="s">
        <v>224</v>
      </c>
      <c r="K212" s="23">
        <f t="shared" ca="1" si="6"/>
        <v>11252767</v>
      </c>
      <c r="L212" s="23" t="s">
        <v>794</v>
      </c>
      <c r="M212" s="23" t="s">
        <v>197</v>
      </c>
      <c r="N212" s="23" t="s">
        <v>198</v>
      </c>
      <c r="O212" s="23" t="s">
        <v>259</v>
      </c>
      <c r="P212" s="23" t="s">
        <v>190</v>
      </c>
      <c r="Q212">
        <f t="shared" ca="1" si="7"/>
        <v>2375</v>
      </c>
    </row>
    <row r="213" spans="1:17" x14ac:dyDescent="0.25">
      <c r="A213" s="23" t="s">
        <v>795</v>
      </c>
      <c r="B213" s="24">
        <v>42</v>
      </c>
      <c r="C213" s="23" t="s">
        <v>796</v>
      </c>
      <c r="D213" s="23" t="s">
        <v>797</v>
      </c>
      <c r="E213" s="24">
        <v>4401154091275</v>
      </c>
      <c r="F213" s="23" t="s">
        <v>796</v>
      </c>
      <c r="G213" s="23" t="s">
        <v>191</v>
      </c>
      <c r="H213" s="23" t="s">
        <v>864</v>
      </c>
      <c r="I213" s="23" t="s">
        <v>808</v>
      </c>
      <c r="J213" s="23" t="s">
        <v>343</v>
      </c>
      <c r="K213" s="23">
        <f t="shared" ca="1" si="6"/>
        <v>11297078</v>
      </c>
      <c r="L213" s="23" t="s">
        <v>798</v>
      </c>
      <c r="M213" s="23" t="s">
        <v>197</v>
      </c>
      <c r="N213" s="23" t="s">
        <v>198</v>
      </c>
      <c r="O213" s="23" t="s">
        <v>799</v>
      </c>
      <c r="P213" s="23" t="s">
        <v>190</v>
      </c>
      <c r="Q213">
        <f t="shared" ca="1" si="7"/>
        <v>9794</v>
      </c>
    </row>
    <row r="214" spans="1:17" x14ac:dyDescent="0.25">
      <c r="A214" s="23" t="s">
        <v>340</v>
      </c>
      <c r="B214" s="24">
        <v>43</v>
      </c>
      <c r="C214" s="23" t="s">
        <v>341</v>
      </c>
      <c r="D214" s="23" t="s">
        <v>342</v>
      </c>
      <c r="E214" s="24">
        <v>4407154091460</v>
      </c>
      <c r="F214" s="23" t="s">
        <v>341</v>
      </c>
      <c r="G214" s="23" t="s">
        <v>191</v>
      </c>
      <c r="H214" s="23" t="s">
        <v>864</v>
      </c>
      <c r="I214" s="23" t="s">
        <v>808</v>
      </c>
      <c r="J214" s="23" t="s">
        <v>343</v>
      </c>
      <c r="K214" s="23">
        <f t="shared" ca="1" si="6"/>
        <v>11242585</v>
      </c>
      <c r="L214" s="23" t="s">
        <v>344</v>
      </c>
      <c r="M214" s="23" t="s">
        <v>197</v>
      </c>
      <c r="N214" s="23" t="s">
        <v>198</v>
      </c>
      <c r="O214" s="23" t="s">
        <v>345</v>
      </c>
      <c r="P214" s="23" t="s">
        <v>190</v>
      </c>
      <c r="Q214">
        <f t="shared" ca="1" si="7"/>
        <v>7749</v>
      </c>
    </row>
    <row r="215" spans="1:17" x14ac:dyDescent="0.25">
      <c r="A215" s="23" t="s">
        <v>346</v>
      </c>
      <c r="B215" s="24">
        <v>44</v>
      </c>
      <c r="C215" s="23" t="s">
        <v>347</v>
      </c>
      <c r="D215" s="23" t="s">
        <v>348</v>
      </c>
      <c r="E215" s="24">
        <v>4412154091638</v>
      </c>
      <c r="F215" s="23" t="s">
        <v>347</v>
      </c>
      <c r="G215" s="23" t="s">
        <v>191</v>
      </c>
      <c r="H215" s="23" t="s">
        <v>864</v>
      </c>
      <c r="I215" s="23" t="s">
        <v>808</v>
      </c>
      <c r="J215" s="23" t="s">
        <v>343</v>
      </c>
      <c r="K215" s="23">
        <f t="shared" ca="1" si="6"/>
        <v>11226606</v>
      </c>
      <c r="L215" s="23" t="s">
        <v>349</v>
      </c>
      <c r="M215" s="23" t="s">
        <v>197</v>
      </c>
      <c r="N215" s="23" t="s">
        <v>198</v>
      </c>
      <c r="O215" s="23" t="s">
        <v>350</v>
      </c>
      <c r="P215" s="23" t="s">
        <v>190</v>
      </c>
      <c r="Q215">
        <f t="shared" ca="1" si="7"/>
        <v>9549</v>
      </c>
    </row>
    <row r="216" spans="1:17" x14ac:dyDescent="0.25">
      <c r="A216" s="23" t="s">
        <v>800</v>
      </c>
      <c r="B216" s="24">
        <v>46</v>
      </c>
      <c r="C216" s="23" t="s">
        <v>352</v>
      </c>
      <c r="D216" s="23" t="s">
        <v>353</v>
      </c>
      <c r="E216" s="24">
        <v>4416154091755</v>
      </c>
      <c r="F216" s="23" t="s">
        <v>352</v>
      </c>
      <c r="G216" s="23" t="s">
        <v>190</v>
      </c>
      <c r="H216" s="23" t="s">
        <v>863</v>
      </c>
      <c r="I216" s="23" t="s">
        <v>806</v>
      </c>
      <c r="J216" s="23" t="s">
        <v>354</v>
      </c>
      <c r="K216" s="23">
        <f t="shared" ca="1" si="6"/>
        <v>11218340</v>
      </c>
      <c r="L216" s="23" t="s">
        <v>349</v>
      </c>
      <c r="M216" s="23" t="s">
        <v>197</v>
      </c>
      <c r="N216" s="23" t="s">
        <v>198</v>
      </c>
      <c r="O216" s="23" t="s">
        <v>225</v>
      </c>
      <c r="P216" s="23" t="s">
        <v>190</v>
      </c>
      <c r="Q216">
        <f t="shared" ca="1" si="7"/>
        <v>1064</v>
      </c>
    </row>
    <row r="217" spans="1:17" x14ac:dyDescent="0.25">
      <c r="A217" s="23" t="s">
        <v>801</v>
      </c>
      <c r="B217" s="24">
        <v>50</v>
      </c>
      <c r="C217" s="23" t="s">
        <v>356</v>
      </c>
      <c r="D217" s="23" t="s">
        <v>357</v>
      </c>
      <c r="E217" s="24">
        <v>4423154092056</v>
      </c>
      <c r="F217" s="23" t="s">
        <v>356</v>
      </c>
      <c r="G217" s="23" t="s">
        <v>190</v>
      </c>
      <c r="H217" s="23" t="s">
        <v>865</v>
      </c>
      <c r="I217" s="23" t="s">
        <v>809</v>
      </c>
      <c r="J217" s="23" t="s">
        <v>343</v>
      </c>
      <c r="K217" s="23">
        <f t="shared" ca="1" si="6"/>
        <v>11235949</v>
      </c>
      <c r="L217" s="23" t="s">
        <v>356</v>
      </c>
      <c r="M217" s="23" t="s">
        <v>197</v>
      </c>
      <c r="N217" s="23" t="s">
        <v>198</v>
      </c>
      <c r="O217" s="23" t="s">
        <v>225</v>
      </c>
      <c r="P217" s="23" t="s">
        <v>190</v>
      </c>
      <c r="Q217">
        <f t="shared" ca="1" si="7"/>
        <v>7365</v>
      </c>
    </row>
    <row r="218" spans="1:17" x14ac:dyDescent="0.25">
      <c r="A218" s="23" t="s">
        <v>358</v>
      </c>
      <c r="B218" s="24">
        <v>52</v>
      </c>
      <c r="C218" s="23" t="s">
        <v>343</v>
      </c>
      <c r="D218" s="23" t="s">
        <v>359</v>
      </c>
      <c r="E218" s="24">
        <v>4428154092212</v>
      </c>
      <c r="F218" s="23" t="s">
        <v>343</v>
      </c>
      <c r="G218" s="23" t="s">
        <v>190</v>
      </c>
      <c r="H218" s="23" t="s">
        <v>863</v>
      </c>
      <c r="I218" s="23" t="s">
        <v>805</v>
      </c>
      <c r="J218" s="23" t="s">
        <v>343</v>
      </c>
      <c r="K218" s="23">
        <f t="shared" ca="1" si="6"/>
        <v>11283606</v>
      </c>
      <c r="L218" s="23" t="s">
        <v>343</v>
      </c>
      <c r="M218" s="23" t="s">
        <v>360</v>
      </c>
      <c r="N218" s="23" t="s">
        <v>361</v>
      </c>
      <c r="O218" s="23" t="s">
        <v>362</v>
      </c>
      <c r="P218" s="23" t="s">
        <v>190</v>
      </c>
      <c r="Q218">
        <f t="shared" ca="1" si="7"/>
        <v>7803</v>
      </c>
    </row>
    <row r="219" spans="1:17" x14ac:dyDescent="0.25">
      <c r="A219" s="23" t="s">
        <v>363</v>
      </c>
      <c r="B219" s="24">
        <v>54</v>
      </c>
      <c r="C219" s="23" t="s">
        <v>364</v>
      </c>
      <c r="D219" s="23" t="s">
        <v>365</v>
      </c>
      <c r="E219" s="24">
        <v>4432154092339</v>
      </c>
      <c r="F219" s="23" t="s">
        <v>364</v>
      </c>
      <c r="G219" s="23" t="s">
        <v>190</v>
      </c>
      <c r="H219" s="23" t="s">
        <v>863</v>
      </c>
      <c r="I219" s="23" t="s">
        <v>806</v>
      </c>
      <c r="J219" s="23" t="s">
        <v>364</v>
      </c>
      <c r="K219" s="23">
        <f t="shared" ca="1" si="6"/>
        <v>11245001</v>
      </c>
      <c r="L219" s="23" t="s">
        <v>364</v>
      </c>
      <c r="M219" s="23" t="s">
        <v>197</v>
      </c>
      <c r="N219" s="23" t="s">
        <v>198</v>
      </c>
      <c r="O219" s="23" t="s">
        <v>366</v>
      </c>
      <c r="P219" s="23" t="s">
        <v>190</v>
      </c>
      <c r="Q219">
        <f t="shared" ca="1" si="7"/>
        <v>4643</v>
      </c>
    </row>
    <row r="220" spans="1:17" x14ac:dyDescent="0.25">
      <c r="A220" s="23" t="s">
        <v>367</v>
      </c>
      <c r="B220" s="24">
        <v>56</v>
      </c>
      <c r="C220" s="23" t="s">
        <v>368</v>
      </c>
      <c r="D220" s="23" t="s">
        <v>369</v>
      </c>
      <c r="E220" s="24">
        <v>4439154092665</v>
      </c>
      <c r="F220" s="23" t="s">
        <v>368</v>
      </c>
      <c r="G220" s="23" t="s">
        <v>190</v>
      </c>
      <c r="H220" s="23" t="s">
        <v>863</v>
      </c>
      <c r="I220" s="23" t="s">
        <v>806</v>
      </c>
      <c r="J220" s="23" t="s">
        <v>368</v>
      </c>
      <c r="K220" s="23">
        <f t="shared" ca="1" si="6"/>
        <v>11284357</v>
      </c>
      <c r="L220" s="23" t="s">
        <v>368</v>
      </c>
      <c r="M220" s="23" t="s">
        <v>197</v>
      </c>
      <c r="N220" s="23" t="s">
        <v>198</v>
      </c>
      <c r="O220" s="23" t="s">
        <v>370</v>
      </c>
      <c r="P220" s="23" t="s">
        <v>190</v>
      </c>
      <c r="Q220">
        <f t="shared" ca="1" si="7"/>
        <v>5878</v>
      </c>
    </row>
    <row r="221" spans="1:17" x14ac:dyDescent="0.25">
      <c r="A221" s="23" t="s">
        <v>371</v>
      </c>
      <c r="B221" s="24">
        <v>58</v>
      </c>
      <c r="C221" s="23" t="s">
        <v>372</v>
      </c>
      <c r="D221" s="23" t="s">
        <v>373</v>
      </c>
      <c r="E221" s="24">
        <v>4445154092904</v>
      </c>
      <c r="F221" s="23" t="s">
        <v>372</v>
      </c>
      <c r="G221" s="23" t="s">
        <v>190</v>
      </c>
      <c r="H221" s="23" t="s">
        <v>864</v>
      </c>
      <c r="I221" s="23" t="s">
        <v>807</v>
      </c>
      <c r="J221" s="23" t="s">
        <v>372</v>
      </c>
      <c r="K221" s="23">
        <f t="shared" ca="1" si="6"/>
        <v>11280281</v>
      </c>
      <c r="L221" s="23" t="s">
        <v>372</v>
      </c>
      <c r="M221" s="23" t="s">
        <v>197</v>
      </c>
      <c r="N221" s="23" t="s">
        <v>198</v>
      </c>
      <c r="O221" s="23" t="s">
        <v>366</v>
      </c>
      <c r="P221" s="23" t="s">
        <v>190</v>
      </c>
      <c r="Q221">
        <f t="shared" ca="1" si="7"/>
        <v>8761</v>
      </c>
    </row>
    <row r="222" spans="1:17" x14ac:dyDescent="0.25">
      <c r="A222" s="23" t="s">
        <v>802</v>
      </c>
      <c r="B222" s="24">
        <v>60</v>
      </c>
      <c r="C222" s="23" t="s">
        <v>375</v>
      </c>
      <c r="D222" s="23" t="s">
        <v>376</v>
      </c>
      <c r="E222" s="24">
        <v>4451154093078</v>
      </c>
      <c r="F222" s="23" t="s">
        <v>375</v>
      </c>
      <c r="G222" s="23" t="s">
        <v>190</v>
      </c>
      <c r="H222" s="23" t="s">
        <v>864</v>
      </c>
      <c r="I222" s="23" t="s">
        <v>807</v>
      </c>
      <c r="J222" s="23" t="s">
        <v>375</v>
      </c>
      <c r="K222" s="23">
        <f t="shared" ca="1" si="6"/>
        <v>11241834</v>
      </c>
      <c r="L222" s="23" t="s">
        <v>375</v>
      </c>
      <c r="M222" s="23" t="s">
        <v>197</v>
      </c>
      <c r="N222" s="23" t="s">
        <v>198</v>
      </c>
      <c r="O222" s="23" t="s">
        <v>370</v>
      </c>
      <c r="P222" s="23" t="s">
        <v>190</v>
      </c>
      <c r="Q222">
        <f t="shared" ca="1" si="7"/>
        <v>448</v>
      </c>
    </row>
    <row r="223" spans="1:17" x14ac:dyDescent="0.25">
      <c r="A223" s="23" t="s">
        <v>377</v>
      </c>
      <c r="B223" s="24">
        <v>62</v>
      </c>
      <c r="C223" s="23" t="s">
        <v>378</v>
      </c>
      <c r="D223" s="23" t="s">
        <v>379</v>
      </c>
      <c r="E223" s="24">
        <v>4455154093229</v>
      </c>
      <c r="F223" s="23" t="s">
        <v>378</v>
      </c>
      <c r="G223" s="23" t="s">
        <v>190</v>
      </c>
      <c r="H223" s="23" t="s">
        <v>864</v>
      </c>
      <c r="I223" s="23" t="s">
        <v>808</v>
      </c>
      <c r="J223" s="23" t="s">
        <v>224</v>
      </c>
      <c r="K223" s="23">
        <f t="shared" ca="1" si="6"/>
        <v>11286890</v>
      </c>
      <c r="L223" s="23" t="s">
        <v>378</v>
      </c>
      <c r="M223" s="23" t="s">
        <v>197</v>
      </c>
      <c r="N223" s="23" t="s">
        <v>198</v>
      </c>
      <c r="O223" s="23" t="s">
        <v>370</v>
      </c>
      <c r="P223" s="23" t="s">
        <v>190</v>
      </c>
      <c r="Q223">
        <f t="shared" ca="1" si="7"/>
        <v>5018</v>
      </c>
    </row>
    <row r="224" spans="1:17" x14ac:dyDescent="0.25">
      <c r="A224" s="23" t="s">
        <v>380</v>
      </c>
      <c r="B224" s="24">
        <v>64</v>
      </c>
      <c r="C224" s="23" t="s">
        <v>381</v>
      </c>
      <c r="D224" s="23" t="s">
        <v>382</v>
      </c>
      <c r="E224" s="24">
        <v>4467154163779</v>
      </c>
      <c r="F224" s="23" t="s">
        <v>381</v>
      </c>
      <c r="G224" s="23" t="s">
        <v>190</v>
      </c>
      <c r="H224" s="23" t="s">
        <v>863</v>
      </c>
      <c r="I224" s="23" t="s">
        <v>805</v>
      </c>
      <c r="J224" s="23" t="s">
        <v>381</v>
      </c>
      <c r="K224" s="23">
        <f t="shared" ca="1" si="6"/>
        <v>11261520</v>
      </c>
      <c r="L224" s="23" t="s">
        <v>381</v>
      </c>
      <c r="M224" s="23" t="s">
        <v>197</v>
      </c>
      <c r="N224" s="23" t="s">
        <v>198</v>
      </c>
      <c r="O224" s="23" t="s">
        <v>370</v>
      </c>
      <c r="P224" s="23" t="s">
        <v>190</v>
      </c>
      <c r="Q224">
        <f t="shared" ca="1" si="7"/>
        <v>2723</v>
      </c>
    </row>
    <row r="225" spans="1:17" x14ac:dyDescent="0.25">
      <c r="A225" s="23" t="s">
        <v>383</v>
      </c>
      <c r="B225" s="24">
        <v>66</v>
      </c>
      <c r="C225" s="23" t="s">
        <v>384</v>
      </c>
      <c r="D225" s="23" t="s">
        <v>385</v>
      </c>
      <c r="E225" s="24">
        <v>4471154163962</v>
      </c>
      <c r="F225" s="23" t="s">
        <v>384</v>
      </c>
      <c r="G225" s="23" t="s">
        <v>190</v>
      </c>
      <c r="H225" s="23" t="s">
        <v>864</v>
      </c>
      <c r="I225" s="23" t="s">
        <v>807</v>
      </c>
      <c r="J225" s="23" t="s">
        <v>384</v>
      </c>
      <c r="K225" s="23">
        <f t="shared" ca="1" si="6"/>
        <v>11217592</v>
      </c>
      <c r="L225" s="23" t="s">
        <v>384</v>
      </c>
      <c r="M225" s="23" t="s">
        <v>197</v>
      </c>
      <c r="N225" s="23" t="s">
        <v>198</v>
      </c>
      <c r="O225" s="23" t="s">
        <v>386</v>
      </c>
      <c r="P225" s="23" t="s">
        <v>190</v>
      </c>
      <c r="Q225">
        <f t="shared" ca="1" si="7"/>
        <v>3085</v>
      </c>
    </row>
    <row r="226" spans="1:17" x14ac:dyDescent="0.25">
      <c r="A226" s="23" t="s">
        <v>387</v>
      </c>
      <c r="B226" s="24">
        <v>68</v>
      </c>
      <c r="C226" s="23" t="s">
        <v>388</v>
      </c>
      <c r="D226" s="23" t="s">
        <v>389</v>
      </c>
      <c r="E226" s="24">
        <v>4475154164177</v>
      </c>
      <c r="F226" s="23" t="s">
        <v>388</v>
      </c>
      <c r="G226" s="23" t="s">
        <v>190</v>
      </c>
      <c r="H226" s="23" t="s">
        <v>861</v>
      </c>
      <c r="I226" s="23" t="s">
        <v>803</v>
      </c>
      <c r="J226" s="23" t="s">
        <v>388</v>
      </c>
      <c r="K226" s="23">
        <f t="shared" ca="1" si="6"/>
        <v>11230420</v>
      </c>
      <c r="L226" s="23" t="s">
        <v>388</v>
      </c>
      <c r="M226" s="23" t="s">
        <v>197</v>
      </c>
      <c r="N226" s="23" t="s">
        <v>198</v>
      </c>
      <c r="O226" s="23" t="s">
        <v>390</v>
      </c>
      <c r="P226" s="23" t="s">
        <v>190</v>
      </c>
      <c r="Q226">
        <f t="shared" ca="1" si="7"/>
        <v>5725</v>
      </c>
    </row>
    <row r="227" spans="1:17" x14ac:dyDescent="0.25">
      <c r="A227" s="23" t="s">
        <v>391</v>
      </c>
      <c r="B227" s="24">
        <v>70</v>
      </c>
      <c r="C227" s="23" t="s">
        <v>392</v>
      </c>
      <c r="D227" s="23" t="s">
        <v>393</v>
      </c>
      <c r="E227" s="24">
        <v>4479154164489</v>
      </c>
      <c r="F227" s="23" t="s">
        <v>392</v>
      </c>
      <c r="G227" s="23" t="s">
        <v>190</v>
      </c>
      <c r="H227" s="23" t="s">
        <v>862</v>
      </c>
      <c r="I227" s="23" t="s">
        <v>804</v>
      </c>
      <c r="J227" s="23" t="s">
        <v>392</v>
      </c>
      <c r="K227" s="23">
        <f t="shared" ca="1" si="6"/>
        <v>11225554</v>
      </c>
      <c r="L227" s="23" t="s">
        <v>392</v>
      </c>
      <c r="M227" s="23" t="s">
        <v>197</v>
      </c>
      <c r="N227" s="23" t="s">
        <v>198</v>
      </c>
      <c r="O227" s="23" t="s">
        <v>370</v>
      </c>
      <c r="P227" s="23" t="s">
        <v>190</v>
      </c>
      <c r="Q227">
        <f t="shared" ca="1" si="7"/>
        <v>6220</v>
      </c>
    </row>
    <row r="228" spans="1:17" x14ac:dyDescent="0.25">
      <c r="A228" s="23" t="s">
        <v>394</v>
      </c>
      <c r="B228" s="24">
        <v>72</v>
      </c>
      <c r="C228" s="23" t="s">
        <v>395</v>
      </c>
      <c r="D228" s="23" t="s">
        <v>396</v>
      </c>
      <c r="E228" s="24">
        <v>4481154164576</v>
      </c>
      <c r="F228" s="23" t="s">
        <v>395</v>
      </c>
      <c r="G228" s="23" t="s">
        <v>190</v>
      </c>
      <c r="H228" s="23" t="s">
        <v>862</v>
      </c>
      <c r="I228" s="23" t="s">
        <v>804</v>
      </c>
      <c r="J228" s="23" t="s">
        <v>395</v>
      </c>
      <c r="K228" s="23">
        <f t="shared" ca="1" si="6"/>
        <v>11244891</v>
      </c>
      <c r="L228" s="23" t="s">
        <v>395</v>
      </c>
      <c r="M228" s="23" t="s">
        <v>197</v>
      </c>
      <c r="N228" s="23" t="s">
        <v>198</v>
      </c>
      <c r="O228" s="23" t="s">
        <v>366</v>
      </c>
      <c r="P228" s="23" t="s">
        <v>190</v>
      </c>
      <c r="Q228">
        <f t="shared" ca="1" si="7"/>
        <v>6235</v>
      </c>
    </row>
    <row r="229" spans="1:17" x14ac:dyDescent="0.25">
      <c r="A229" s="23" t="s">
        <v>397</v>
      </c>
      <c r="B229" s="24">
        <v>75</v>
      </c>
      <c r="C229" s="23" t="s">
        <v>398</v>
      </c>
      <c r="D229" s="23" t="s">
        <v>399</v>
      </c>
      <c r="E229" s="24">
        <v>4487154164846</v>
      </c>
      <c r="F229" s="23" t="s">
        <v>398</v>
      </c>
      <c r="G229" s="23" t="s">
        <v>190</v>
      </c>
      <c r="H229" s="23" t="s">
        <v>863</v>
      </c>
      <c r="I229" s="23" t="s">
        <v>810</v>
      </c>
      <c r="J229" s="23" t="s">
        <v>398</v>
      </c>
      <c r="K229" s="23">
        <f t="shared" ca="1" si="6"/>
        <v>11255565</v>
      </c>
      <c r="L229" s="23" t="s">
        <v>398</v>
      </c>
      <c r="M229" s="23" t="s">
        <v>400</v>
      </c>
      <c r="N229" s="23" t="s">
        <v>198</v>
      </c>
      <c r="O229" s="23" t="s">
        <v>251</v>
      </c>
      <c r="P229" s="23" t="s">
        <v>190</v>
      </c>
      <c r="Q229">
        <f t="shared" ca="1" si="7"/>
        <v>3873</v>
      </c>
    </row>
    <row r="230" spans="1:17" x14ac:dyDescent="0.25">
      <c r="A230" s="23" t="s">
        <v>413</v>
      </c>
      <c r="B230" s="24">
        <v>137</v>
      </c>
      <c r="C230" s="23" t="s">
        <v>414</v>
      </c>
      <c r="D230" s="23" t="s">
        <v>415</v>
      </c>
      <c r="E230" s="24">
        <v>4497154165258</v>
      </c>
      <c r="F230" s="23" t="s">
        <v>414</v>
      </c>
      <c r="G230" s="23" t="s">
        <v>190</v>
      </c>
      <c r="H230" s="23" t="s">
        <v>861</v>
      </c>
      <c r="I230" s="23" t="s">
        <v>803</v>
      </c>
      <c r="J230" s="23" t="s">
        <v>414</v>
      </c>
      <c r="K230" s="23">
        <f t="shared" ca="1" si="6"/>
        <v>11245206</v>
      </c>
      <c r="L230" s="23" t="s">
        <v>414</v>
      </c>
      <c r="M230" s="23" t="s">
        <v>400</v>
      </c>
      <c r="N230" s="23" t="s">
        <v>198</v>
      </c>
      <c r="O230" s="23" t="s">
        <v>416</v>
      </c>
      <c r="P230" s="23" t="s">
        <v>200</v>
      </c>
      <c r="Q230">
        <f t="shared" ca="1" si="7"/>
        <v>5461</v>
      </c>
    </row>
    <row r="231" spans="1:17" x14ac:dyDescent="0.25">
      <c r="A231" s="23" t="s">
        <v>417</v>
      </c>
      <c r="B231" s="24">
        <v>139</v>
      </c>
      <c r="C231" s="23" t="s">
        <v>418</v>
      </c>
      <c r="D231" s="23" t="s">
        <v>419</v>
      </c>
      <c r="E231" s="24">
        <v>4505154165498</v>
      </c>
      <c r="F231" s="23" t="s">
        <v>418</v>
      </c>
      <c r="G231" s="23" t="s">
        <v>190</v>
      </c>
      <c r="H231" s="23" t="s">
        <v>861</v>
      </c>
      <c r="I231" s="23" t="s">
        <v>803</v>
      </c>
      <c r="J231" s="23" t="s">
        <v>418</v>
      </c>
      <c r="K231" s="23">
        <f t="shared" ca="1" si="6"/>
        <v>11240982</v>
      </c>
      <c r="L231" s="23" t="s">
        <v>418</v>
      </c>
      <c r="M231" s="23" t="s">
        <v>400</v>
      </c>
      <c r="N231" s="23" t="s">
        <v>198</v>
      </c>
      <c r="O231" s="23" t="s">
        <v>416</v>
      </c>
      <c r="P231" s="23" t="s">
        <v>200</v>
      </c>
      <c r="Q231">
        <f t="shared" ca="1" si="7"/>
        <v>369</v>
      </c>
    </row>
    <row r="232" spans="1:17" x14ac:dyDescent="0.25">
      <c r="A232" s="23" t="s">
        <v>420</v>
      </c>
      <c r="B232" s="24">
        <v>141</v>
      </c>
      <c r="C232" s="23" t="s">
        <v>421</v>
      </c>
      <c r="D232" s="23" t="s">
        <v>422</v>
      </c>
      <c r="E232" s="24">
        <v>4509154165728</v>
      </c>
      <c r="F232" s="23" t="s">
        <v>421</v>
      </c>
      <c r="G232" s="23" t="s">
        <v>190</v>
      </c>
      <c r="H232" s="23" t="s">
        <v>861</v>
      </c>
      <c r="I232" s="23" t="s">
        <v>803</v>
      </c>
      <c r="J232" s="23" t="s">
        <v>421</v>
      </c>
      <c r="K232" s="23">
        <f t="shared" ca="1" si="6"/>
        <v>11258599</v>
      </c>
      <c r="L232" s="23" t="s">
        <v>421</v>
      </c>
      <c r="M232" s="23" t="s">
        <v>400</v>
      </c>
      <c r="N232" s="23" t="s">
        <v>198</v>
      </c>
      <c r="O232" s="23" t="s">
        <v>305</v>
      </c>
      <c r="P232" s="23" t="s">
        <v>282</v>
      </c>
      <c r="Q232">
        <f t="shared" ca="1" si="7"/>
        <v>8643</v>
      </c>
    </row>
    <row r="233" spans="1:17" x14ac:dyDescent="0.25">
      <c r="A233" s="23" t="s">
        <v>423</v>
      </c>
      <c r="B233" s="24">
        <v>143</v>
      </c>
      <c r="C233" s="23" t="s">
        <v>424</v>
      </c>
      <c r="D233" s="23" t="s">
        <v>425</v>
      </c>
      <c r="E233" s="24">
        <v>4513154165924</v>
      </c>
      <c r="F233" s="23" t="s">
        <v>424</v>
      </c>
      <c r="G233" s="23" t="s">
        <v>190</v>
      </c>
      <c r="H233" s="23" t="s">
        <v>861</v>
      </c>
      <c r="I233" s="23" t="s">
        <v>803</v>
      </c>
      <c r="J233" s="23" t="s">
        <v>424</v>
      </c>
      <c r="K233" s="23">
        <f t="shared" ca="1" si="6"/>
        <v>11215738</v>
      </c>
      <c r="L233" s="23" t="s">
        <v>424</v>
      </c>
      <c r="M233" s="23" t="s">
        <v>400</v>
      </c>
      <c r="N233" s="23" t="s">
        <v>198</v>
      </c>
      <c r="O233" s="23" t="s">
        <v>251</v>
      </c>
      <c r="P233" s="23" t="s">
        <v>190</v>
      </c>
      <c r="Q233">
        <f t="shared" ca="1" si="7"/>
        <v>6624</v>
      </c>
    </row>
    <row r="234" spans="1:17" x14ac:dyDescent="0.25">
      <c r="A234" s="23" t="s">
        <v>426</v>
      </c>
      <c r="B234" s="24">
        <v>145</v>
      </c>
      <c r="C234" s="23" t="s">
        <v>427</v>
      </c>
      <c r="D234" s="23" t="s">
        <v>428</v>
      </c>
      <c r="E234" s="24">
        <v>4517154166090</v>
      </c>
      <c r="F234" s="23" t="s">
        <v>427</v>
      </c>
      <c r="G234" s="23" t="s">
        <v>190</v>
      </c>
      <c r="H234" s="23" t="s">
        <v>861</v>
      </c>
      <c r="I234" s="23" t="s">
        <v>803</v>
      </c>
      <c r="J234" s="23" t="s">
        <v>424</v>
      </c>
      <c r="K234" s="23">
        <f t="shared" ca="1" si="6"/>
        <v>11296460</v>
      </c>
      <c r="L234" s="23" t="s">
        <v>424</v>
      </c>
      <c r="M234" s="23" t="s">
        <v>400</v>
      </c>
      <c r="N234" s="23" t="s">
        <v>198</v>
      </c>
      <c r="O234" s="23" t="s">
        <v>251</v>
      </c>
      <c r="P234" s="23" t="s">
        <v>190</v>
      </c>
      <c r="Q234">
        <f t="shared" ca="1" si="7"/>
        <v>1532</v>
      </c>
    </row>
    <row r="235" spans="1:17" x14ac:dyDescent="0.25">
      <c r="A235" s="23" t="s">
        <v>429</v>
      </c>
      <c r="B235" s="24">
        <v>147</v>
      </c>
      <c r="C235" s="23" t="s">
        <v>430</v>
      </c>
      <c r="D235" s="23" t="s">
        <v>431</v>
      </c>
      <c r="E235" s="24">
        <v>4519154166166</v>
      </c>
      <c r="F235" s="23" t="s">
        <v>430</v>
      </c>
      <c r="G235" s="23" t="s">
        <v>190</v>
      </c>
      <c r="H235" s="23" t="s">
        <v>861</v>
      </c>
      <c r="I235" s="23" t="s">
        <v>803</v>
      </c>
      <c r="J235" s="23" t="s">
        <v>430</v>
      </c>
      <c r="K235" s="23">
        <f t="shared" ca="1" si="6"/>
        <v>11277771</v>
      </c>
      <c r="L235" s="23" t="s">
        <v>430</v>
      </c>
      <c r="M235" s="23" t="s">
        <v>400</v>
      </c>
      <c r="N235" s="23" t="s">
        <v>198</v>
      </c>
      <c r="O235" s="23" t="s">
        <v>251</v>
      </c>
      <c r="P235" s="23" t="s">
        <v>190</v>
      </c>
      <c r="Q235">
        <f t="shared" ca="1" si="7"/>
        <v>2998</v>
      </c>
    </row>
    <row r="236" spans="1:17" x14ac:dyDescent="0.25">
      <c r="A236" s="23" t="s">
        <v>432</v>
      </c>
      <c r="B236" s="24">
        <v>149</v>
      </c>
      <c r="C236" s="23" t="s">
        <v>433</v>
      </c>
      <c r="D236" s="23" t="s">
        <v>434</v>
      </c>
      <c r="E236" s="24">
        <v>4523154166545</v>
      </c>
      <c r="F236" s="23" t="s">
        <v>433</v>
      </c>
      <c r="G236" s="23" t="s">
        <v>190</v>
      </c>
      <c r="H236" s="23" t="s">
        <v>861</v>
      </c>
      <c r="I236" s="23" t="s">
        <v>803</v>
      </c>
      <c r="J236" s="23" t="s">
        <v>433</v>
      </c>
      <c r="K236" s="23">
        <f t="shared" ca="1" si="6"/>
        <v>11239206</v>
      </c>
      <c r="L236" s="23" t="s">
        <v>433</v>
      </c>
      <c r="M236" s="23" t="s">
        <v>400</v>
      </c>
      <c r="N236" s="23" t="s">
        <v>198</v>
      </c>
      <c r="O236" s="23" t="s">
        <v>251</v>
      </c>
      <c r="P236" s="23" t="s">
        <v>190</v>
      </c>
      <c r="Q236">
        <f t="shared" ca="1" si="7"/>
        <v>1365</v>
      </c>
    </row>
    <row r="237" spans="1:17" x14ac:dyDescent="0.25">
      <c r="A237" s="23" t="s">
        <v>435</v>
      </c>
      <c r="B237" s="24">
        <v>151</v>
      </c>
      <c r="C237" s="23" t="s">
        <v>354</v>
      </c>
      <c r="D237" s="23" t="s">
        <v>436</v>
      </c>
      <c r="E237" s="24">
        <v>4529154166817</v>
      </c>
      <c r="F237" s="23" t="s">
        <v>354</v>
      </c>
      <c r="G237" s="23" t="s">
        <v>190</v>
      </c>
      <c r="H237" s="23" t="s">
        <v>861</v>
      </c>
      <c r="I237" s="23" t="s">
        <v>803</v>
      </c>
      <c r="J237" s="23" t="s">
        <v>354</v>
      </c>
      <c r="K237" s="23">
        <f t="shared" ca="1" si="6"/>
        <v>11260435</v>
      </c>
      <c r="L237" s="23" t="s">
        <v>354</v>
      </c>
      <c r="M237" s="23" t="s">
        <v>400</v>
      </c>
      <c r="N237" s="23" t="s">
        <v>198</v>
      </c>
      <c r="O237" s="23" t="s">
        <v>251</v>
      </c>
      <c r="P237" s="23" t="s">
        <v>190</v>
      </c>
      <c r="Q237">
        <f t="shared" ca="1" si="7"/>
        <v>3030</v>
      </c>
    </row>
    <row r="238" spans="1:17" x14ac:dyDescent="0.25">
      <c r="A238" s="23" t="s">
        <v>437</v>
      </c>
      <c r="B238" s="24">
        <v>153</v>
      </c>
      <c r="C238" s="23" t="s">
        <v>438</v>
      </c>
      <c r="D238" s="23" t="s">
        <v>439</v>
      </c>
      <c r="E238" s="24">
        <v>4531154166904</v>
      </c>
      <c r="F238" s="23" t="s">
        <v>438</v>
      </c>
      <c r="G238" s="23" t="s">
        <v>190</v>
      </c>
      <c r="H238" s="23" t="s">
        <v>861</v>
      </c>
      <c r="I238" s="23" t="s">
        <v>803</v>
      </c>
      <c r="J238" s="23" t="s">
        <v>438</v>
      </c>
      <c r="K238" s="23">
        <f t="shared" ca="1" si="6"/>
        <v>11285374</v>
      </c>
      <c r="L238" s="23" t="s">
        <v>438</v>
      </c>
      <c r="M238" s="23" t="s">
        <v>400</v>
      </c>
      <c r="N238" s="23" t="s">
        <v>198</v>
      </c>
      <c r="O238" s="23" t="s">
        <v>251</v>
      </c>
      <c r="P238" s="23" t="s">
        <v>190</v>
      </c>
      <c r="Q238">
        <f t="shared" ca="1" si="7"/>
        <v>7508</v>
      </c>
    </row>
    <row r="239" spans="1:17" x14ac:dyDescent="0.25">
      <c r="A239" s="23" t="s">
        <v>440</v>
      </c>
      <c r="B239" s="24">
        <v>155</v>
      </c>
      <c r="C239" s="23" t="s">
        <v>441</v>
      </c>
      <c r="D239" s="23" t="s">
        <v>442</v>
      </c>
      <c r="E239" s="24">
        <v>4538154167205</v>
      </c>
      <c r="F239" s="23" t="s">
        <v>441</v>
      </c>
      <c r="G239" s="23" t="s">
        <v>190</v>
      </c>
      <c r="H239" s="23" t="s">
        <v>861</v>
      </c>
      <c r="I239" s="23" t="s">
        <v>803</v>
      </c>
      <c r="J239" s="23" t="s">
        <v>441</v>
      </c>
      <c r="K239" s="23">
        <f t="shared" ca="1" si="6"/>
        <v>11268984</v>
      </c>
      <c r="L239" s="23" t="s">
        <v>441</v>
      </c>
      <c r="M239" s="23" t="s">
        <v>400</v>
      </c>
      <c r="N239" s="23" t="s">
        <v>198</v>
      </c>
      <c r="O239" s="23" t="s">
        <v>443</v>
      </c>
      <c r="P239" s="23" t="s">
        <v>190</v>
      </c>
      <c r="Q239">
        <f t="shared" ca="1" si="7"/>
        <v>1906</v>
      </c>
    </row>
    <row r="240" spans="1:17" x14ac:dyDescent="0.25">
      <c r="A240" s="23" t="s">
        <v>444</v>
      </c>
      <c r="B240" s="24">
        <v>157</v>
      </c>
      <c r="C240" s="23" t="s">
        <v>445</v>
      </c>
      <c r="D240" s="23" t="s">
        <v>446</v>
      </c>
      <c r="E240" s="24">
        <v>4543154167421</v>
      </c>
      <c r="F240" s="23" t="s">
        <v>445</v>
      </c>
      <c r="G240" s="23" t="s">
        <v>190</v>
      </c>
      <c r="H240" s="23" t="s">
        <v>862</v>
      </c>
      <c r="I240" s="23" t="s">
        <v>811</v>
      </c>
      <c r="J240" s="23" t="s">
        <v>445</v>
      </c>
      <c r="K240" s="23">
        <f t="shared" ca="1" si="6"/>
        <v>11232277</v>
      </c>
      <c r="L240" s="23" t="s">
        <v>445</v>
      </c>
      <c r="M240" s="23" t="s">
        <v>400</v>
      </c>
      <c r="N240" s="23" t="s">
        <v>198</v>
      </c>
      <c r="O240" s="23" t="s">
        <v>251</v>
      </c>
      <c r="P240" s="23" t="s">
        <v>190</v>
      </c>
      <c r="Q240">
        <f t="shared" ca="1" si="7"/>
        <v>7018</v>
      </c>
    </row>
    <row r="241" spans="1:17" x14ac:dyDescent="0.25">
      <c r="A241" s="23" t="s">
        <v>447</v>
      </c>
      <c r="B241" s="24">
        <v>159</v>
      </c>
      <c r="C241" s="23" t="s">
        <v>448</v>
      </c>
      <c r="D241" s="23" t="s">
        <v>449</v>
      </c>
      <c r="E241" s="24">
        <v>4548154168355</v>
      </c>
      <c r="F241" s="23" t="s">
        <v>448</v>
      </c>
      <c r="G241" s="23" t="s">
        <v>190</v>
      </c>
      <c r="H241" s="23" t="s">
        <v>862</v>
      </c>
      <c r="I241" s="23" t="s">
        <v>871</v>
      </c>
      <c r="J241" s="23" t="s">
        <v>448</v>
      </c>
      <c r="K241" s="23">
        <f t="shared" ca="1" si="6"/>
        <v>11252206</v>
      </c>
      <c r="L241" s="23" t="s">
        <v>448</v>
      </c>
      <c r="M241" s="23" t="s">
        <v>400</v>
      </c>
      <c r="N241" s="23" t="s">
        <v>198</v>
      </c>
      <c r="O241" s="23" t="s">
        <v>251</v>
      </c>
      <c r="P241" s="23" t="s">
        <v>190</v>
      </c>
      <c r="Q241">
        <f t="shared" ca="1" si="7"/>
        <v>2334</v>
      </c>
    </row>
    <row r="242" spans="1:17" x14ac:dyDescent="0.25">
      <c r="A242" s="23" t="s">
        <v>450</v>
      </c>
      <c r="B242" s="24">
        <v>161</v>
      </c>
      <c r="C242" s="23" t="s">
        <v>451</v>
      </c>
      <c r="D242" s="23" t="s">
        <v>452</v>
      </c>
      <c r="E242" s="24">
        <v>4552154168555</v>
      </c>
      <c r="F242" s="23" t="s">
        <v>451</v>
      </c>
      <c r="G242" s="23" t="s">
        <v>190</v>
      </c>
      <c r="H242" s="23" t="s">
        <v>862</v>
      </c>
      <c r="I242" s="23" t="s">
        <v>813</v>
      </c>
      <c r="J242" s="23" t="s">
        <v>451</v>
      </c>
      <c r="K242" s="23">
        <f t="shared" ca="1" si="6"/>
        <v>11239731</v>
      </c>
      <c r="L242" s="23" t="s">
        <v>451</v>
      </c>
      <c r="M242" s="23" t="s">
        <v>400</v>
      </c>
      <c r="N242" s="23" t="s">
        <v>198</v>
      </c>
      <c r="O242" s="23" t="s">
        <v>251</v>
      </c>
      <c r="P242" s="23" t="s">
        <v>190</v>
      </c>
      <c r="Q242">
        <f t="shared" ca="1" si="7"/>
        <v>600</v>
      </c>
    </row>
    <row r="243" spans="1:17" x14ac:dyDescent="0.25">
      <c r="A243" s="23" t="s">
        <v>453</v>
      </c>
      <c r="B243" s="24">
        <v>163</v>
      </c>
      <c r="C243" s="23" t="s">
        <v>454</v>
      </c>
      <c r="D243" s="23" t="s">
        <v>455</v>
      </c>
      <c r="E243" s="24">
        <v>4556154168720</v>
      </c>
      <c r="F243" s="23" t="s">
        <v>454</v>
      </c>
      <c r="G243" s="23" t="s">
        <v>190</v>
      </c>
      <c r="H243" s="23" t="s">
        <v>862</v>
      </c>
      <c r="I243" s="23" t="s">
        <v>813</v>
      </c>
      <c r="J243" s="23" t="s">
        <v>454</v>
      </c>
      <c r="K243" s="23">
        <f t="shared" ca="1" si="6"/>
        <v>11259784</v>
      </c>
      <c r="L243" s="23" t="s">
        <v>454</v>
      </c>
      <c r="M243" s="23" t="s">
        <v>400</v>
      </c>
      <c r="N243" s="23" t="s">
        <v>198</v>
      </c>
      <c r="O243" s="23" t="s">
        <v>456</v>
      </c>
      <c r="P243" s="23" t="s">
        <v>190</v>
      </c>
      <c r="Q243">
        <f t="shared" ca="1" si="7"/>
        <v>402</v>
      </c>
    </row>
    <row r="244" spans="1:17" x14ac:dyDescent="0.25">
      <c r="A244" s="23" t="s">
        <v>457</v>
      </c>
      <c r="B244" s="24">
        <v>165</v>
      </c>
      <c r="C244" s="23" t="s">
        <v>458</v>
      </c>
      <c r="D244" s="23" t="s">
        <v>459</v>
      </c>
      <c r="E244" s="24">
        <v>4560154168894</v>
      </c>
      <c r="F244" s="23" t="s">
        <v>458</v>
      </c>
      <c r="G244" s="23" t="s">
        <v>190</v>
      </c>
      <c r="H244" s="23" t="s">
        <v>862</v>
      </c>
      <c r="I244" s="23" t="s">
        <v>813</v>
      </c>
      <c r="J244" s="23" t="s">
        <v>458</v>
      </c>
      <c r="K244" s="23">
        <f t="shared" ca="1" si="6"/>
        <v>11259430</v>
      </c>
      <c r="L244" s="23" t="s">
        <v>458</v>
      </c>
      <c r="M244" s="23" t="s">
        <v>400</v>
      </c>
      <c r="N244" s="23" t="s">
        <v>198</v>
      </c>
      <c r="O244" s="23" t="s">
        <v>251</v>
      </c>
      <c r="P244" s="23" t="s">
        <v>190</v>
      </c>
      <c r="Q244">
        <f t="shared" ca="1" si="7"/>
        <v>7713</v>
      </c>
    </row>
    <row r="245" spans="1:17" x14ac:dyDescent="0.25">
      <c r="A245" s="23" t="s">
        <v>460</v>
      </c>
      <c r="B245" s="24">
        <v>167</v>
      </c>
      <c r="C245" s="23" t="s">
        <v>461</v>
      </c>
      <c r="D245" s="23" t="s">
        <v>462</v>
      </c>
      <c r="E245" s="24">
        <v>4565154169951</v>
      </c>
      <c r="F245" s="23" t="s">
        <v>461</v>
      </c>
      <c r="G245" s="23" t="s">
        <v>190</v>
      </c>
      <c r="H245" s="23" t="s">
        <v>862</v>
      </c>
      <c r="I245" s="23" t="s">
        <v>814</v>
      </c>
      <c r="J245" s="23" t="s">
        <v>458</v>
      </c>
      <c r="K245" s="23">
        <f t="shared" ca="1" si="6"/>
        <v>11257805</v>
      </c>
      <c r="L245" s="23" t="s">
        <v>458</v>
      </c>
      <c r="M245" s="23" t="s">
        <v>400</v>
      </c>
      <c r="N245" s="23" t="s">
        <v>198</v>
      </c>
      <c r="O245" s="23" t="s">
        <v>251</v>
      </c>
      <c r="P245" s="23" t="s">
        <v>190</v>
      </c>
      <c r="Q245">
        <f t="shared" ca="1" si="7"/>
        <v>2408</v>
      </c>
    </row>
    <row r="246" spans="1:17" x14ac:dyDescent="0.25">
      <c r="A246" s="23" t="s">
        <v>463</v>
      </c>
      <c r="B246" s="24">
        <v>169</v>
      </c>
      <c r="C246" s="23" t="s">
        <v>464</v>
      </c>
      <c r="D246" s="23" t="s">
        <v>465</v>
      </c>
      <c r="E246" s="24">
        <v>4402152214952</v>
      </c>
      <c r="F246" s="23" t="s">
        <v>464</v>
      </c>
      <c r="G246" s="23" t="s">
        <v>190</v>
      </c>
      <c r="H246" s="23" t="s">
        <v>862</v>
      </c>
      <c r="I246" s="23" t="s">
        <v>814</v>
      </c>
      <c r="J246" s="23" t="s">
        <v>458</v>
      </c>
      <c r="K246" s="23">
        <f t="shared" ca="1" si="6"/>
        <v>11274358</v>
      </c>
      <c r="L246" s="23" t="s">
        <v>458</v>
      </c>
      <c r="M246" s="23" t="s">
        <v>400</v>
      </c>
      <c r="N246" s="23" t="s">
        <v>198</v>
      </c>
      <c r="O246" s="23" t="s">
        <v>456</v>
      </c>
      <c r="P246" s="23" t="s">
        <v>190</v>
      </c>
      <c r="Q246">
        <f t="shared" ca="1" si="7"/>
        <v>9723</v>
      </c>
    </row>
    <row r="247" spans="1:17" x14ac:dyDescent="0.25">
      <c r="A247" s="23" t="s">
        <v>466</v>
      </c>
      <c r="B247" s="24">
        <v>171</v>
      </c>
      <c r="C247" s="23" t="s">
        <v>467</v>
      </c>
      <c r="D247" s="23" t="s">
        <v>468</v>
      </c>
      <c r="E247" s="24">
        <v>4416152215433</v>
      </c>
      <c r="F247" s="23" t="s">
        <v>467</v>
      </c>
      <c r="G247" s="23" t="s">
        <v>190</v>
      </c>
      <c r="H247" s="23" t="s">
        <v>862</v>
      </c>
      <c r="I247" s="23" t="s">
        <v>815</v>
      </c>
      <c r="J247" s="23" t="s">
        <v>224</v>
      </c>
      <c r="K247" s="23">
        <f t="shared" ca="1" si="6"/>
        <v>11272181</v>
      </c>
      <c r="L247" s="23" t="s">
        <v>467</v>
      </c>
      <c r="M247" s="23" t="s">
        <v>400</v>
      </c>
      <c r="N247" s="23" t="s">
        <v>198</v>
      </c>
      <c r="O247" s="23" t="s">
        <v>251</v>
      </c>
      <c r="P247" s="23" t="s">
        <v>190</v>
      </c>
      <c r="Q247">
        <f t="shared" ca="1" si="7"/>
        <v>2007</v>
      </c>
    </row>
    <row r="248" spans="1:17" x14ac:dyDescent="0.25">
      <c r="A248" s="23" t="s">
        <v>469</v>
      </c>
      <c r="B248" s="24">
        <v>173</v>
      </c>
      <c r="C248" s="23" t="s">
        <v>470</v>
      </c>
      <c r="D248" s="23" t="s">
        <v>471</v>
      </c>
      <c r="E248" s="24">
        <v>4414152215412</v>
      </c>
      <c r="F248" s="23" t="s">
        <v>470</v>
      </c>
      <c r="G248" s="23" t="s">
        <v>190</v>
      </c>
      <c r="H248" s="23" t="s">
        <v>862</v>
      </c>
      <c r="I248" s="23" t="s">
        <v>816</v>
      </c>
      <c r="J248" s="23" t="s">
        <v>224</v>
      </c>
      <c r="K248" s="23">
        <f t="shared" ca="1" si="6"/>
        <v>11267794</v>
      </c>
      <c r="L248" s="23" t="s">
        <v>467</v>
      </c>
      <c r="M248" s="23" t="s">
        <v>400</v>
      </c>
      <c r="N248" s="23" t="s">
        <v>198</v>
      </c>
      <c r="O248" s="23" t="s">
        <v>251</v>
      </c>
      <c r="P248" s="23" t="s">
        <v>190</v>
      </c>
      <c r="Q248">
        <f t="shared" ca="1" si="7"/>
        <v>6174</v>
      </c>
    </row>
    <row r="249" spans="1:17" x14ac:dyDescent="0.25">
      <c r="A249" s="23" t="s">
        <v>472</v>
      </c>
      <c r="B249" s="24">
        <v>175</v>
      </c>
      <c r="C249" s="23" t="s">
        <v>473</v>
      </c>
      <c r="D249" s="23" t="s">
        <v>474</v>
      </c>
      <c r="E249" s="24">
        <v>4406152215138</v>
      </c>
      <c r="F249" s="23" t="s">
        <v>473</v>
      </c>
      <c r="G249" s="23" t="s">
        <v>190</v>
      </c>
      <c r="H249" s="23" t="s">
        <v>863</v>
      </c>
      <c r="I249" s="23" t="s">
        <v>805</v>
      </c>
      <c r="J249" s="23" t="s">
        <v>451</v>
      </c>
      <c r="K249" s="23">
        <f t="shared" ca="1" si="6"/>
        <v>11256285</v>
      </c>
      <c r="L249" s="23" t="s">
        <v>473</v>
      </c>
      <c r="M249" s="23" t="s">
        <v>400</v>
      </c>
      <c r="N249" s="23" t="s">
        <v>198</v>
      </c>
      <c r="O249" s="23" t="s">
        <v>251</v>
      </c>
      <c r="P249" s="23" t="s">
        <v>190</v>
      </c>
      <c r="Q249">
        <f t="shared" ca="1" si="7"/>
        <v>3423</v>
      </c>
    </row>
    <row r="250" spans="1:17" x14ac:dyDescent="0.25">
      <c r="A250" s="23" t="s">
        <v>475</v>
      </c>
      <c r="B250" s="24">
        <v>177</v>
      </c>
      <c r="C250" s="23" t="s">
        <v>476</v>
      </c>
      <c r="D250" s="23" t="s">
        <v>477</v>
      </c>
      <c r="E250" s="24">
        <v>4418152215650</v>
      </c>
      <c r="F250" s="23" t="s">
        <v>476</v>
      </c>
      <c r="G250" s="23" t="s">
        <v>190</v>
      </c>
      <c r="H250" s="23" t="s">
        <v>863</v>
      </c>
      <c r="I250" s="23" t="s">
        <v>806</v>
      </c>
      <c r="J250" s="23" t="s">
        <v>476</v>
      </c>
      <c r="K250" s="23">
        <f t="shared" ca="1" si="6"/>
        <v>11222984</v>
      </c>
      <c r="L250" s="23" t="s">
        <v>476</v>
      </c>
      <c r="M250" s="23" t="s">
        <v>400</v>
      </c>
      <c r="N250" s="23" t="s">
        <v>198</v>
      </c>
      <c r="O250" s="23" t="s">
        <v>251</v>
      </c>
      <c r="P250" s="23" t="s">
        <v>190</v>
      </c>
      <c r="Q250">
        <f t="shared" ca="1" si="7"/>
        <v>7056</v>
      </c>
    </row>
    <row r="251" spans="1:17" x14ac:dyDescent="0.25">
      <c r="A251" s="23" t="s">
        <v>478</v>
      </c>
      <c r="B251" s="24">
        <v>179</v>
      </c>
      <c r="C251" s="23" t="s">
        <v>479</v>
      </c>
      <c r="D251" s="23" t="s">
        <v>480</v>
      </c>
      <c r="E251" s="24">
        <v>4420152215790</v>
      </c>
      <c r="F251" s="23" t="s">
        <v>479</v>
      </c>
      <c r="G251" s="23" t="s">
        <v>190</v>
      </c>
      <c r="H251" s="23" t="s">
        <v>863</v>
      </c>
      <c r="I251" s="23" t="s">
        <v>810</v>
      </c>
      <c r="J251" s="23" t="s">
        <v>479</v>
      </c>
      <c r="K251" s="23">
        <f t="shared" ca="1" si="6"/>
        <v>11283695</v>
      </c>
      <c r="L251" s="23" t="s">
        <v>479</v>
      </c>
      <c r="M251" s="23" t="s">
        <v>400</v>
      </c>
      <c r="N251" s="23" t="s">
        <v>198</v>
      </c>
      <c r="O251" s="23" t="s">
        <v>456</v>
      </c>
      <c r="P251" s="23" t="s">
        <v>190</v>
      </c>
      <c r="Q251">
        <f t="shared" ca="1" si="7"/>
        <v>6440</v>
      </c>
    </row>
    <row r="252" spans="1:17" x14ac:dyDescent="0.25">
      <c r="A252" s="23" t="s">
        <v>481</v>
      </c>
      <c r="B252" s="24">
        <v>181</v>
      </c>
      <c r="C252" s="23" t="s">
        <v>482</v>
      </c>
      <c r="D252" s="23" t="s">
        <v>483</v>
      </c>
      <c r="E252" s="24">
        <v>4228152562638</v>
      </c>
      <c r="F252" s="23" t="s">
        <v>482</v>
      </c>
      <c r="G252" s="23" t="s">
        <v>190</v>
      </c>
      <c r="H252" s="23" t="s">
        <v>863</v>
      </c>
      <c r="I252" s="23" t="s">
        <v>817</v>
      </c>
      <c r="J252" s="23" t="s">
        <v>482</v>
      </c>
      <c r="K252" s="23">
        <f t="shared" ca="1" si="6"/>
        <v>11240935</v>
      </c>
      <c r="L252" s="23" t="s">
        <v>482</v>
      </c>
      <c r="M252" s="23" t="s">
        <v>400</v>
      </c>
      <c r="N252" s="23" t="s">
        <v>198</v>
      </c>
      <c r="O252" s="23" t="s">
        <v>251</v>
      </c>
      <c r="P252" s="23" t="s">
        <v>190</v>
      </c>
      <c r="Q252">
        <f t="shared" ca="1" si="7"/>
        <v>5028</v>
      </c>
    </row>
    <row r="253" spans="1:17" x14ac:dyDescent="0.25">
      <c r="A253" s="23" t="s">
        <v>484</v>
      </c>
      <c r="B253" s="24">
        <v>183</v>
      </c>
      <c r="C253" s="23" t="s">
        <v>485</v>
      </c>
      <c r="D253" s="23" t="s">
        <v>486</v>
      </c>
      <c r="E253" s="24">
        <v>4232152563059</v>
      </c>
      <c r="F253" s="23" t="s">
        <v>485</v>
      </c>
      <c r="G253" s="23" t="s">
        <v>190</v>
      </c>
      <c r="H253" s="23" t="s">
        <v>863</v>
      </c>
      <c r="I253" s="23" t="s">
        <v>487</v>
      </c>
      <c r="J253" s="23" t="s">
        <v>482</v>
      </c>
      <c r="K253" s="23">
        <f t="shared" ca="1" si="6"/>
        <v>11226279</v>
      </c>
      <c r="L253" s="23" t="s">
        <v>482</v>
      </c>
      <c r="M253" s="23" t="s">
        <v>400</v>
      </c>
      <c r="N253" s="23" t="s">
        <v>198</v>
      </c>
      <c r="O253" s="23" t="s">
        <v>251</v>
      </c>
      <c r="P253" s="23" t="s">
        <v>190</v>
      </c>
      <c r="Q253">
        <f t="shared" ca="1" si="7"/>
        <v>1700</v>
      </c>
    </row>
    <row r="254" spans="1:17" x14ac:dyDescent="0.25">
      <c r="A254" s="23" t="s">
        <v>488</v>
      </c>
      <c r="B254" s="24">
        <v>185</v>
      </c>
      <c r="C254" s="23" t="s">
        <v>489</v>
      </c>
      <c r="D254" s="23" t="s">
        <v>490</v>
      </c>
      <c r="E254" s="24">
        <v>4236152563105</v>
      </c>
      <c r="F254" s="23" t="s">
        <v>489</v>
      </c>
      <c r="G254" s="23" t="s">
        <v>190</v>
      </c>
      <c r="H254" s="23" t="s">
        <v>863</v>
      </c>
      <c r="I254" s="23" t="s">
        <v>818</v>
      </c>
      <c r="J254" s="23" t="s">
        <v>489</v>
      </c>
      <c r="K254" s="23">
        <f t="shared" ca="1" si="6"/>
        <v>11267686</v>
      </c>
      <c r="L254" s="23" t="s">
        <v>489</v>
      </c>
      <c r="M254" s="23" t="s">
        <v>400</v>
      </c>
      <c r="N254" s="23" t="s">
        <v>198</v>
      </c>
      <c r="O254" s="23" t="s">
        <v>251</v>
      </c>
      <c r="P254" s="23" t="s">
        <v>190</v>
      </c>
      <c r="Q254">
        <f t="shared" ca="1" si="7"/>
        <v>1127</v>
      </c>
    </row>
    <row r="255" spans="1:17" x14ac:dyDescent="0.25">
      <c r="A255" s="23" t="s">
        <v>491</v>
      </c>
      <c r="B255" s="24">
        <v>187</v>
      </c>
      <c r="C255" s="23" t="s">
        <v>492</v>
      </c>
      <c r="D255" s="23" t="s">
        <v>493</v>
      </c>
      <c r="E255" s="24">
        <v>4240152563155</v>
      </c>
      <c r="F255" s="23" t="s">
        <v>492</v>
      </c>
      <c r="G255" s="23" t="s">
        <v>190</v>
      </c>
      <c r="H255" s="23" t="s">
        <v>863</v>
      </c>
      <c r="I255" s="23" t="s">
        <v>818</v>
      </c>
      <c r="J255" s="23" t="s">
        <v>492</v>
      </c>
      <c r="K255" s="23">
        <f t="shared" ca="1" si="6"/>
        <v>11261098</v>
      </c>
      <c r="L255" s="23" t="s">
        <v>492</v>
      </c>
      <c r="M255" s="23" t="s">
        <v>400</v>
      </c>
      <c r="N255" s="23" t="s">
        <v>198</v>
      </c>
      <c r="O255" s="23" t="s">
        <v>456</v>
      </c>
      <c r="P255" s="23" t="s">
        <v>190</v>
      </c>
      <c r="Q255">
        <f t="shared" ca="1" si="7"/>
        <v>179</v>
      </c>
    </row>
    <row r="256" spans="1:17" x14ac:dyDescent="0.25">
      <c r="A256" s="23" t="s">
        <v>494</v>
      </c>
      <c r="B256" s="24">
        <v>189</v>
      </c>
      <c r="C256" s="23" t="s">
        <v>495</v>
      </c>
      <c r="D256" s="23" t="s">
        <v>496</v>
      </c>
      <c r="E256" s="24">
        <v>4242152563250</v>
      </c>
      <c r="F256" s="23" t="s">
        <v>495</v>
      </c>
      <c r="G256" s="23" t="s">
        <v>190</v>
      </c>
      <c r="H256" s="23" t="s">
        <v>863</v>
      </c>
      <c r="I256" s="23" t="s">
        <v>818</v>
      </c>
      <c r="J256" s="23" t="s">
        <v>495</v>
      </c>
      <c r="K256" s="23">
        <f t="shared" ca="1" si="6"/>
        <v>11216342</v>
      </c>
      <c r="L256" s="23" t="s">
        <v>495</v>
      </c>
      <c r="M256" s="23" t="s">
        <v>400</v>
      </c>
      <c r="N256" s="23" t="s">
        <v>198</v>
      </c>
      <c r="O256" s="23" t="s">
        <v>456</v>
      </c>
      <c r="P256" s="23" t="s">
        <v>190</v>
      </c>
      <c r="Q256">
        <f t="shared" ca="1" si="7"/>
        <v>6713</v>
      </c>
    </row>
    <row r="257" spans="1:17" x14ac:dyDescent="0.25">
      <c r="A257" s="23" t="s">
        <v>497</v>
      </c>
      <c r="B257" s="24">
        <v>191</v>
      </c>
      <c r="C257" s="23" t="s">
        <v>498</v>
      </c>
      <c r="D257" s="23" t="s">
        <v>499</v>
      </c>
      <c r="E257" s="24">
        <v>4248152563906</v>
      </c>
      <c r="F257" s="23" t="s">
        <v>498</v>
      </c>
      <c r="G257" s="23" t="s">
        <v>190</v>
      </c>
      <c r="H257" s="23" t="s">
        <v>863</v>
      </c>
      <c r="I257" s="23" t="s">
        <v>819</v>
      </c>
      <c r="J257" s="23" t="s">
        <v>498</v>
      </c>
      <c r="K257" s="23">
        <f t="shared" ca="1" si="6"/>
        <v>11273416</v>
      </c>
      <c r="L257" s="23" t="s">
        <v>498</v>
      </c>
      <c r="M257" s="23" t="s">
        <v>400</v>
      </c>
      <c r="N257" s="23" t="s">
        <v>198</v>
      </c>
      <c r="O257" s="23" t="s">
        <v>251</v>
      </c>
      <c r="P257" s="23" t="s">
        <v>190</v>
      </c>
      <c r="Q257">
        <f t="shared" ca="1" si="7"/>
        <v>5006</v>
      </c>
    </row>
    <row r="258" spans="1:17" x14ac:dyDescent="0.25">
      <c r="A258" s="23" t="s">
        <v>500</v>
      </c>
      <c r="B258" s="24">
        <v>193</v>
      </c>
      <c r="C258" s="23" t="s">
        <v>501</v>
      </c>
      <c r="D258" s="23" t="s">
        <v>502</v>
      </c>
      <c r="E258" s="24">
        <v>4252152563952</v>
      </c>
      <c r="F258" s="23" t="s">
        <v>501</v>
      </c>
      <c r="G258" s="23" t="s">
        <v>190</v>
      </c>
      <c r="H258" s="23" t="s">
        <v>863</v>
      </c>
      <c r="I258" s="23" t="s">
        <v>820</v>
      </c>
      <c r="J258" s="23" t="s">
        <v>501</v>
      </c>
      <c r="K258" s="23">
        <f t="shared" ca="1" si="6"/>
        <v>11239517</v>
      </c>
      <c r="L258" s="23" t="s">
        <v>501</v>
      </c>
      <c r="M258" s="23" t="s">
        <v>400</v>
      </c>
      <c r="N258" s="23" t="s">
        <v>198</v>
      </c>
      <c r="O258" s="23" t="s">
        <v>251</v>
      </c>
      <c r="P258" s="23" t="s">
        <v>190</v>
      </c>
      <c r="Q258">
        <f t="shared" ca="1" si="7"/>
        <v>722</v>
      </c>
    </row>
    <row r="259" spans="1:17" x14ac:dyDescent="0.25">
      <c r="A259" s="23" t="s">
        <v>503</v>
      </c>
      <c r="B259" s="24">
        <v>195</v>
      </c>
      <c r="C259" s="23" t="s">
        <v>504</v>
      </c>
      <c r="D259" s="23" t="s">
        <v>505</v>
      </c>
      <c r="E259" s="24">
        <v>4254152564066</v>
      </c>
      <c r="F259" s="23" t="s">
        <v>504</v>
      </c>
      <c r="G259" s="23" t="s">
        <v>190</v>
      </c>
      <c r="H259" s="23" t="s">
        <v>864</v>
      </c>
      <c r="I259" s="23" t="s">
        <v>821</v>
      </c>
      <c r="J259" s="23" t="s">
        <v>398</v>
      </c>
      <c r="K259" s="23">
        <f t="shared" ref="K259:K322" ca="1" si="8">RANDBETWEEN(11215486,11298765)</f>
        <v>11269135</v>
      </c>
      <c r="L259" s="23" t="s">
        <v>504</v>
      </c>
      <c r="M259" s="23" t="s">
        <v>400</v>
      </c>
      <c r="N259" s="23" t="s">
        <v>198</v>
      </c>
      <c r="O259" s="23" t="s">
        <v>251</v>
      </c>
      <c r="P259" s="23" t="s">
        <v>190</v>
      </c>
      <c r="Q259">
        <f t="shared" ref="Q259:Q322" ca="1" si="9">RANDBETWEEN(100,10000)</f>
        <v>9436</v>
      </c>
    </row>
    <row r="260" spans="1:17" x14ac:dyDescent="0.25">
      <c r="A260" s="23" t="s">
        <v>506</v>
      </c>
      <c r="B260" s="24">
        <v>197</v>
      </c>
      <c r="C260" s="23" t="s">
        <v>507</v>
      </c>
      <c r="D260" s="23" t="s">
        <v>508</v>
      </c>
      <c r="E260" s="24">
        <v>4260152564439</v>
      </c>
      <c r="F260" s="23" t="s">
        <v>507</v>
      </c>
      <c r="G260" s="23" t="s">
        <v>190</v>
      </c>
      <c r="H260" s="23" t="s">
        <v>864</v>
      </c>
      <c r="I260" s="23" t="s">
        <v>822</v>
      </c>
      <c r="J260" s="23" t="s">
        <v>398</v>
      </c>
      <c r="K260" s="23">
        <f t="shared" ca="1" si="8"/>
        <v>11270730</v>
      </c>
      <c r="L260" s="23" t="s">
        <v>507</v>
      </c>
      <c r="M260" s="23" t="s">
        <v>400</v>
      </c>
      <c r="N260" s="23" t="s">
        <v>198</v>
      </c>
      <c r="O260" s="23" t="s">
        <v>251</v>
      </c>
      <c r="P260" s="23" t="s">
        <v>190</v>
      </c>
      <c r="Q260">
        <f t="shared" ca="1" si="9"/>
        <v>6385</v>
      </c>
    </row>
    <row r="261" spans="1:17" x14ac:dyDescent="0.25">
      <c r="A261" s="23" t="s">
        <v>509</v>
      </c>
      <c r="B261" s="24">
        <v>199</v>
      </c>
      <c r="C261" s="23" t="s">
        <v>510</v>
      </c>
      <c r="D261" s="23" t="s">
        <v>511</v>
      </c>
      <c r="E261" s="24">
        <v>4264152564606</v>
      </c>
      <c r="F261" s="23" t="s">
        <v>510</v>
      </c>
      <c r="G261" s="23" t="s">
        <v>190</v>
      </c>
      <c r="H261" s="23" t="s">
        <v>864</v>
      </c>
      <c r="I261" s="23" t="s">
        <v>822</v>
      </c>
      <c r="J261" s="23" t="s">
        <v>438</v>
      </c>
      <c r="K261" s="23">
        <f t="shared" ca="1" si="8"/>
        <v>11287123</v>
      </c>
      <c r="L261" s="23" t="s">
        <v>510</v>
      </c>
      <c r="M261" s="23" t="s">
        <v>400</v>
      </c>
      <c r="N261" s="23" t="s">
        <v>198</v>
      </c>
      <c r="O261" s="23" t="s">
        <v>251</v>
      </c>
      <c r="P261" s="23" t="s">
        <v>190</v>
      </c>
      <c r="Q261">
        <f t="shared" ca="1" si="9"/>
        <v>7949</v>
      </c>
    </row>
    <row r="262" spans="1:17" x14ac:dyDescent="0.25">
      <c r="A262" s="23" t="s">
        <v>512</v>
      </c>
      <c r="B262" s="24">
        <v>201</v>
      </c>
      <c r="C262" s="23" t="s">
        <v>513</v>
      </c>
      <c r="D262" s="23" t="s">
        <v>514</v>
      </c>
      <c r="E262" s="24">
        <v>4268152565103</v>
      </c>
      <c r="F262" s="23" t="s">
        <v>513</v>
      </c>
      <c r="G262" s="23" t="s">
        <v>190</v>
      </c>
      <c r="H262" s="23" t="s">
        <v>864</v>
      </c>
      <c r="I262" s="23" t="s">
        <v>822</v>
      </c>
      <c r="J262" s="23" t="s">
        <v>354</v>
      </c>
      <c r="K262" s="23">
        <f t="shared" ca="1" si="8"/>
        <v>11236895</v>
      </c>
      <c r="L262" s="23" t="s">
        <v>513</v>
      </c>
      <c r="M262" s="23" t="s">
        <v>400</v>
      </c>
      <c r="N262" s="23" t="s">
        <v>198</v>
      </c>
      <c r="O262" s="23" t="s">
        <v>251</v>
      </c>
      <c r="P262" s="23" t="s">
        <v>190</v>
      </c>
      <c r="Q262">
        <f t="shared" ca="1" si="9"/>
        <v>4235</v>
      </c>
    </row>
    <row r="263" spans="1:17" x14ac:dyDescent="0.25">
      <c r="A263" s="23" t="s">
        <v>515</v>
      </c>
      <c r="B263" s="24">
        <v>203</v>
      </c>
      <c r="C263" s="23" t="s">
        <v>516</v>
      </c>
      <c r="D263" s="23" t="s">
        <v>517</v>
      </c>
      <c r="E263" s="24">
        <v>4272152565369</v>
      </c>
      <c r="F263" s="23" t="s">
        <v>516</v>
      </c>
      <c r="G263" s="23" t="s">
        <v>190</v>
      </c>
      <c r="H263" s="23" t="s">
        <v>864</v>
      </c>
      <c r="I263" s="23" t="s">
        <v>823</v>
      </c>
      <c r="J263" s="23" t="s">
        <v>414</v>
      </c>
      <c r="K263" s="23">
        <f t="shared" ca="1" si="8"/>
        <v>11247739</v>
      </c>
      <c r="L263" s="23" t="s">
        <v>516</v>
      </c>
      <c r="M263" s="23" t="s">
        <v>400</v>
      </c>
      <c r="N263" s="23" t="s">
        <v>198</v>
      </c>
      <c r="O263" s="23" t="s">
        <v>251</v>
      </c>
      <c r="P263" s="23" t="s">
        <v>190</v>
      </c>
      <c r="Q263">
        <f t="shared" ca="1" si="9"/>
        <v>6048</v>
      </c>
    </row>
    <row r="264" spans="1:17" x14ac:dyDescent="0.25">
      <c r="A264" s="23" t="s">
        <v>518</v>
      </c>
      <c r="B264" s="24">
        <v>205</v>
      </c>
      <c r="C264" s="23" t="s">
        <v>519</v>
      </c>
      <c r="D264" s="23" t="s">
        <v>520</v>
      </c>
      <c r="E264" s="24">
        <v>4401152214951</v>
      </c>
      <c r="F264" s="23" t="s">
        <v>519</v>
      </c>
      <c r="G264" s="23" t="s">
        <v>190</v>
      </c>
      <c r="H264" s="23" t="s">
        <v>864</v>
      </c>
      <c r="I264" s="23" t="s">
        <v>824</v>
      </c>
      <c r="J264" s="23" t="s">
        <v>414</v>
      </c>
      <c r="K264" s="23">
        <f t="shared" ca="1" si="8"/>
        <v>11273753</v>
      </c>
      <c r="L264" s="23" t="s">
        <v>519</v>
      </c>
      <c r="M264" s="23" t="s">
        <v>400</v>
      </c>
      <c r="N264" s="23" t="s">
        <v>198</v>
      </c>
      <c r="O264" s="23" t="s">
        <v>251</v>
      </c>
      <c r="P264" s="23" t="s">
        <v>190</v>
      </c>
      <c r="Q264">
        <f t="shared" ca="1" si="9"/>
        <v>4662</v>
      </c>
    </row>
    <row r="265" spans="1:17" x14ac:dyDescent="0.25">
      <c r="A265" s="23" t="s">
        <v>521</v>
      </c>
      <c r="B265" s="24">
        <v>207</v>
      </c>
      <c r="C265" s="23" t="s">
        <v>522</v>
      </c>
      <c r="D265" s="23" t="s">
        <v>523</v>
      </c>
      <c r="E265" s="24">
        <v>4409152215364</v>
      </c>
      <c r="F265" s="23" t="s">
        <v>522</v>
      </c>
      <c r="G265" s="23" t="s">
        <v>190</v>
      </c>
      <c r="H265" s="23" t="s">
        <v>864</v>
      </c>
      <c r="I265" s="23" t="s">
        <v>824</v>
      </c>
      <c r="J265" s="23" t="s">
        <v>414</v>
      </c>
      <c r="K265" s="23">
        <f t="shared" ca="1" si="8"/>
        <v>11283301</v>
      </c>
      <c r="L265" s="23" t="s">
        <v>522</v>
      </c>
      <c r="M265" s="23" t="s">
        <v>400</v>
      </c>
      <c r="N265" s="23" t="s">
        <v>198</v>
      </c>
      <c r="O265" s="23" t="s">
        <v>251</v>
      </c>
      <c r="P265" s="23" t="s">
        <v>190</v>
      </c>
      <c r="Q265">
        <f t="shared" ca="1" si="9"/>
        <v>4982</v>
      </c>
    </row>
    <row r="266" spans="1:17" x14ac:dyDescent="0.25">
      <c r="A266" s="23" t="s">
        <v>524</v>
      </c>
      <c r="B266" s="24">
        <v>209</v>
      </c>
      <c r="C266" s="23" t="s">
        <v>525</v>
      </c>
      <c r="D266" s="23" t="s">
        <v>526</v>
      </c>
      <c r="E266" s="24">
        <v>4413152215412</v>
      </c>
      <c r="F266" s="23" t="s">
        <v>525</v>
      </c>
      <c r="G266" s="23" t="s">
        <v>190</v>
      </c>
      <c r="H266" s="23" t="s">
        <v>864</v>
      </c>
      <c r="I266" s="23" t="s">
        <v>825</v>
      </c>
      <c r="J266" s="23" t="s">
        <v>414</v>
      </c>
      <c r="K266" s="23">
        <f t="shared" ca="1" si="8"/>
        <v>11239904</v>
      </c>
      <c r="L266" s="23" t="s">
        <v>525</v>
      </c>
      <c r="M266" s="23" t="s">
        <v>400</v>
      </c>
      <c r="N266" s="23" t="s">
        <v>198</v>
      </c>
      <c r="O266" s="23" t="s">
        <v>251</v>
      </c>
      <c r="P266" s="23" t="s">
        <v>190</v>
      </c>
      <c r="Q266">
        <f t="shared" ca="1" si="9"/>
        <v>4576</v>
      </c>
    </row>
    <row r="267" spans="1:17" x14ac:dyDescent="0.25">
      <c r="A267" s="23" t="s">
        <v>527</v>
      </c>
      <c r="B267" s="24">
        <v>211</v>
      </c>
      <c r="C267" s="23" t="s">
        <v>528</v>
      </c>
      <c r="D267" s="23" t="s">
        <v>529</v>
      </c>
      <c r="E267" s="24">
        <v>4405152215138</v>
      </c>
      <c r="F267" s="23" t="s">
        <v>528</v>
      </c>
      <c r="G267" s="23" t="s">
        <v>190</v>
      </c>
      <c r="H267" s="23" t="s">
        <v>864</v>
      </c>
      <c r="I267" s="23" t="s">
        <v>825</v>
      </c>
      <c r="J267" s="23" t="s">
        <v>388</v>
      </c>
      <c r="K267" s="23">
        <f t="shared" ca="1" si="8"/>
        <v>11265216</v>
      </c>
      <c r="L267" s="23" t="s">
        <v>528</v>
      </c>
      <c r="M267" s="23" t="s">
        <v>400</v>
      </c>
      <c r="N267" s="23" t="s">
        <v>198</v>
      </c>
      <c r="O267" s="23" t="s">
        <v>251</v>
      </c>
      <c r="P267" s="23" t="s">
        <v>190</v>
      </c>
      <c r="Q267">
        <f t="shared" ca="1" si="9"/>
        <v>7400</v>
      </c>
    </row>
    <row r="268" spans="1:17" x14ac:dyDescent="0.25">
      <c r="A268" s="23" t="s">
        <v>530</v>
      </c>
      <c r="B268" s="24">
        <v>213</v>
      </c>
      <c r="C268" s="23" t="s">
        <v>531</v>
      </c>
      <c r="D268" s="23" t="s">
        <v>532</v>
      </c>
      <c r="E268" s="24">
        <v>4407152215204</v>
      </c>
      <c r="F268" s="23" t="s">
        <v>531</v>
      </c>
      <c r="G268" s="23" t="s">
        <v>190</v>
      </c>
      <c r="H268" s="23" t="s">
        <v>865</v>
      </c>
      <c r="I268" s="23" t="s">
        <v>809</v>
      </c>
      <c r="J268" s="23" t="s">
        <v>388</v>
      </c>
      <c r="K268" s="23">
        <f t="shared" ca="1" si="8"/>
        <v>11216246</v>
      </c>
      <c r="L268" s="23" t="s">
        <v>528</v>
      </c>
      <c r="M268" s="23" t="s">
        <v>400</v>
      </c>
      <c r="N268" s="23" t="s">
        <v>198</v>
      </c>
      <c r="O268" s="23" t="s">
        <v>416</v>
      </c>
      <c r="P268" s="23" t="s">
        <v>200</v>
      </c>
      <c r="Q268">
        <f t="shared" ca="1" si="9"/>
        <v>2880</v>
      </c>
    </row>
    <row r="269" spans="1:17" x14ac:dyDescent="0.25">
      <c r="A269" s="23" t="s">
        <v>533</v>
      </c>
      <c r="B269" s="24">
        <v>215</v>
      </c>
      <c r="C269" s="23" t="s">
        <v>534</v>
      </c>
      <c r="D269" s="23" t="s">
        <v>535</v>
      </c>
      <c r="E269" s="24">
        <v>4225152562543</v>
      </c>
      <c r="F269" s="23" t="s">
        <v>534</v>
      </c>
      <c r="G269" s="23" t="s">
        <v>190</v>
      </c>
      <c r="H269" s="23" t="s">
        <v>865</v>
      </c>
      <c r="I269" s="23" t="s">
        <v>809</v>
      </c>
      <c r="J269" s="23" t="s">
        <v>388</v>
      </c>
      <c r="K269" s="23">
        <f t="shared" ca="1" si="8"/>
        <v>11224977</v>
      </c>
      <c r="L269" s="23" t="s">
        <v>534</v>
      </c>
      <c r="M269" s="23" t="s">
        <v>400</v>
      </c>
      <c r="N269" s="23" t="s">
        <v>198</v>
      </c>
      <c r="O269" s="23" t="s">
        <v>416</v>
      </c>
      <c r="P269" s="23" t="s">
        <v>200</v>
      </c>
      <c r="Q269">
        <f t="shared" ca="1" si="9"/>
        <v>2053</v>
      </c>
    </row>
    <row r="270" spans="1:17" x14ac:dyDescent="0.25">
      <c r="A270" s="23" t="s">
        <v>536</v>
      </c>
      <c r="B270" s="24">
        <v>217</v>
      </c>
      <c r="C270" s="23" t="s">
        <v>537</v>
      </c>
      <c r="D270" s="23" t="s">
        <v>538</v>
      </c>
      <c r="E270" s="24">
        <v>4239152563154</v>
      </c>
      <c r="F270" s="23" t="s">
        <v>537</v>
      </c>
      <c r="G270" s="23" t="s">
        <v>190</v>
      </c>
      <c r="H270" s="23" t="s">
        <v>865</v>
      </c>
      <c r="I270" s="23" t="s">
        <v>809</v>
      </c>
      <c r="J270" s="23" t="s">
        <v>388</v>
      </c>
      <c r="K270" s="23">
        <f t="shared" ca="1" si="8"/>
        <v>11250116</v>
      </c>
      <c r="L270" s="23" t="s">
        <v>534</v>
      </c>
      <c r="M270" s="23" t="s">
        <v>400</v>
      </c>
      <c r="N270" s="23" t="s">
        <v>198</v>
      </c>
      <c r="O270" s="23" t="s">
        <v>305</v>
      </c>
      <c r="P270" s="23" t="s">
        <v>282</v>
      </c>
      <c r="Q270">
        <f t="shared" ca="1" si="9"/>
        <v>6989</v>
      </c>
    </row>
    <row r="271" spans="1:17" x14ac:dyDescent="0.25">
      <c r="A271" s="23" t="s">
        <v>539</v>
      </c>
      <c r="B271" s="24">
        <v>219</v>
      </c>
      <c r="C271" s="23" t="s">
        <v>540</v>
      </c>
      <c r="D271" s="23" t="s">
        <v>541</v>
      </c>
      <c r="E271" s="24">
        <v>4243152563379</v>
      </c>
      <c r="F271" s="23" t="s">
        <v>540</v>
      </c>
      <c r="G271" s="23" t="s">
        <v>190</v>
      </c>
      <c r="H271" s="23" t="s">
        <v>865</v>
      </c>
      <c r="I271" s="23" t="s">
        <v>809</v>
      </c>
      <c r="J271" s="23" t="s">
        <v>388</v>
      </c>
      <c r="K271" s="23">
        <f t="shared" ca="1" si="8"/>
        <v>11282986</v>
      </c>
      <c r="L271" s="23" t="s">
        <v>540</v>
      </c>
      <c r="M271" s="23" t="s">
        <v>400</v>
      </c>
      <c r="N271" s="23" t="s">
        <v>198</v>
      </c>
      <c r="O271" s="23" t="s">
        <v>251</v>
      </c>
      <c r="P271" s="23" t="s">
        <v>190</v>
      </c>
      <c r="Q271">
        <f t="shared" ca="1" si="9"/>
        <v>3794</v>
      </c>
    </row>
    <row r="272" spans="1:17" x14ac:dyDescent="0.25">
      <c r="A272" s="23" t="s">
        <v>542</v>
      </c>
      <c r="B272" s="24">
        <v>221</v>
      </c>
      <c r="C272" s="23" t="s">
        <v>543</v>
      </c>
      <c r="D272" s="23" t="s">
        <v>544</v>
      </c>
      <c r="E272" s="24">
        <v>4245152563886</v>
      </c>
      <c r="F272" s="23" t="s">
        <v>543</v>
      </c>
      <c r="G272" s="23" t="s">
        <v>190</v>
      </c>
      <c r="H272" s="23" t="s">
        <v>865</v>
      </c>
      <c r="I272" s="23" t="s">
        <v>809</v>
      </c>
      <c r="J272" s="23" t="s">
        <v>545</v>
      </c>
      <c r="K272" s="23">
        <f t="shared" ca="1" si="8"/>
        <v>11234135</v>
      </c>
      <c r="L272" s="23" t="s">
        <v>543</v>
      </c>
      <c r="M272" s="23" t="s">
        <v>400</v>
      </c>
      <c r="N272" s="23" t="s">
        <v>198</v>
      </c>
      <c r="O272" s="23" t="s">
        <v>443</v>
      </c>
      <c r="P272" s="23" t="s">
        <v>190</v>
      </c>
      <c r="Q272">
        <f t="shared" ca="1" si="9"/>
        <v>5744</v>
      </c>
    </row>
    <row r="273" spans="1:17" x14ac:dyDescent="0.25">
      <c r="A273" s="23" t="s">
        <v>546</v>
      </c>
      <c r="B273" s="24">
        <v>223</v>
      </c>
      <c r="C273" s="23" t="s">
        <v>547</v>
      </c>
      <c r="D273" s="23" t="s">
        <v>548</v>
      </c>
      <c r="E273" s="24">
        <v>4251152563952</v>
      </c>
      <c r="F273" s="23" t="s">
        <v>547</v>
      </c>
      <c r="G273" s="23" t="s">
        <v>190</v>
      </c>
      <c r="H273" s="23" t="s">
        <v>865</v>
      </c>
      <c r="I273" s="23" t="s">
        <v>809</v>
      </c>
      <c r="J273" s="23" t="s">
        <v>498</v>
      </c>
      <c r="K273" s="23">
        <f t="shared" ca="1" si="8"/>
        <v>11272789</v>
      </c>
      <c r="L273" s="23" t="s">
        <v>547</v>
      </c>
      <c r="M273" s="23" t="s">
        <v>400</v>
      </c>
      <c r="N273" s="23" t="s">
        <v>198</v>
      </c>
      <c r="O273" s="23" t="s">
        <v>251</v>
      </c>
      <c r="P273" s="23" t="s">
        <v>190</v>
      </c>
      <c r="Q273">
        <f t="shared" ca="1" si="9"/>
        <v>7813</v>
      </c>
    </row>
    <row r="274" spans="1:17" x14ac:dyDescent="0.25">
      <c r="A274" s="23" t="s">
        <v>549</v>
      </c>
      <c r="B274" s="24">
        <v>225</v>
      </c>
      <c r="C274" s="23" t="s">
        <v>550</v>
      </c>
      <c r="D274" s="23" t="s">
        <v>551</v>
      </c>
      <c r="E274" s="24">
        <v>4255152564174</v>
      </c>
      <c r="F274" s="23" t="s">
        <v>550</v>
      </c>
      <c r="G274" s="23" t="s">
        <v>190</v>
      </c>
      <c r="H274" s="23" t="s">
        <v>866</v>
      </c>
      <c r="I274" s="23" t="s">
        <v>826</v>
      </c>
      <c r="J274" s="23" t="s">
        <v>498</v>
      </c>
      <c r="K274" s="23">
        <f t="shared" ca="1" si="8"/>
        <v>11254309</v>
      </c>
      <c r="L274" s="23" t="s">
        <v>550</v>
      </c>
      <c r="M274" s="23" t="s">
        <v>400</v>
      </c>
      <c r="N274" s="23" t="s">
        <v>198</v>
      </c>
      <c r="O274" s="23" t="s">
        <v>251</v>
      </c>
      <c r="P274" s="23" t="s">
        <v>190</v>
      </c>
      <c r="Q274">
        <f t="shared" ca="1" si="9"/>
        <v>4955</v>
      </c>
    </row>
    <row r="275" spans="1:17" x14ac:dyDescent="0.25">
      <c r="A275" s="23" t="s">
        <v>552</v>
      </c>
      <c r="B275" s="24">
        <v>227</v>
      </c>
      <c r="C275" s="23" t="s">
        <v>553</v>
      </c>
      <c r="D275" s="23" t="s">
        <v>554</v>
      </c>
      <c r="E275" s="24">
        <v>4259152564439</v>
      </c>
      <c r="F275" s="23" t="s">
        <v>553</v>
      </c>
      <c r="G275" s="23" t="s">
        <v>190</v>
      </c>
      <c r="H275" s="23" t="s">
        <v>866</v>
      </c>
      <c r="I275" s="23" t="s">
        <v>826</v>
      </c>
      <c r="J275" s="23" t="s">
        <v>279</v>
      </c>
      <c r="K275" s="23">
        <f t="shared" ca="1" si="8"/>
        <v>11222710</v>
      </c>
      <c r="L275" s="23" t="s">
        <v>553</v>
      </c>
      <c r="M275" s="23" t="s">
        <v>400</v>
      </c>
      <c r="N275" s="23" t="s">
        <v>198</v>
      </c>
      <c r="O275" s="23" t="s">
        <v>456</v>
      </c>
      <c r="P275" s="23" t="s">
        <v>190</v>
      </c>
      <c r="Q275">
        <f t="shared" ca="1" si="9"/>
        <v>1202</v>
      </c>
    </row>
    <row r="276" spans="1:17" x14ac:dyDescent="0.25">
      <c r="A276" s="23" t="s">
        <v>555</v>
      </c>
      <c r="B276" s="24">
        <v>229</v>
      </c>
      <c r="C276" s="23" t="s">
        <v>556</v>
      </c>
      <c r="D276" s="23" t="s">
        <v>557</v>
      </c>
      <c r="E276" s="24">
        <v>4263152564606</v>
      </c>
      <c r="F276" s="23" t="s">
        <v>556</v>
      </c>
      <c r="G276" s="23" t="s">
        <v>190</v>
      </c>
      <c r="H276" s="23" t="s">
        <v>866</v>
      </c>
      <c r="I276" s="23" t="s">
        <v>826</v>
      </c>
      <c r="J276" s="23" t="s">
        <v>489</v>
      </c>
      <c r="K276" s="23">
        <f t="shared" ca="1" si="8"/>
        <v>11217668</v>
      </c>
      <c r="L276" s="23" t="s">
        <v>556</v>
      </c>
      <c r="M276" s="23" t="s">
        <v>400</v>
      </c>
      <c r="N276" s="23" t="s">
        <v>198</v>
      </c>
      <c r="O276" s="23" t="s">
        <v>456</v>
      </c>
      <c r="P276" s="23" t="s">
        <v>190</v>
      </c>
      <c r="Q276">
        <f t="shared" ca="1" si="9"/>
        <v>4536</v>
      </c>
    </row>
    <row r="277" spans="1:17" x14ac:dyDescent="0.25">
      <c r="A277" s="23" t="s">
        <v>582</v>
      </c>
      <c r="B277" s="24">
        <v>247</v>
      </c>
      <c r="C277" s="23" t="s">
        <v>583</v>
      </c>
      <c r="D277" s="23" t="s">
        <v>584</v>
      </c>
      <c r="E277" s="24">
        <v>4207152561335</v>
      </c>
      <c r="F277" s="23" t="s">
        <v>583</v>
      </c>
      <c r="G277" s="23" t="s">
        <v>190</v>
      </c>
      <c r="H277" s="23" t="s">
        <v>866</v>
      </c>
      <c r="I277" s="23" t="s">
        <v>828</v>
      </c>
      <c r="J277" s="23" t="s">
        <v>392</v>
      </c>
      <c r="K277" s="23">
        <f t="shared" ca="1" si="8"/>
        <v>11233982</v>
      </c>
      <c r="L277" s="23" t="s">
        <v>583</v>
      </c>
      <c r="M277" s="23" t="s">
        <v>400</v>
      </c>
      <c r="N277" s="23" t="s">
        <v>198</v>
      </c>
      <c r="O277" s="23" t="s">
        <v>456</v>
      </c>
      <c r="P277" s="23" t="s">
        <v>190</v>
      </c>
      <c r="Q277">
        <f t="shared" ca="1" si="9"/>
        <v>1282</v>
      </c>
    </row>
    <row r="278" spans="1:17" x14ac:dyDescent="0.25">
      <c r="A278" s="23" t="s">
        <v>585</v>
      </c>
      <c r="B278" s="24">
        <v>249</v>
      </c>
      <c r="C278" s="23" t="s">
        <v>586</v>
      </c>
      <c r="D278" s="23" t="s">
        <v>587</v>
      </c>
      <c r="E278" s="24">
        <v>4212152561412</v>
      </c>
      <c r="F278" s="23" t="s">
        <v>586</v>
      </c>
      <c r="G278" s="23" t="s">
        <v>190</v>
      </c>
      <c r="H278" s="23" t="s">
        <v>866</v>
      </c>
      <c r="I278" s="23" t="s">
        <v>829</v>
      </c>
      <c r="J278" s="23" t="s">
        <v>392</v>
      </c>
      <c r="K278" s="23">
        <f t="shared" ca="1" si="8"/>
        <v>11234453</v>
      </c>
      <c r="L278" s="23" t="s">
        <v>586</v>
      </c>
      <c r="M278" s="23" t="s">
        <v>400</v>
      </c>
      <c r="N278" s="23" t="s">
        <v>198</v>
      </c>
      <c r="O278" s="23" t="s">
        <v>251</v>
      </c>
      <c r="P278" s="23" t="s">
        <v>190</v>
      </c>
      <c r="Q278">
        <f t="shared" ca="1" si="9"/>
        <v>7026</v>
      </c>
    </row>
    <row r="279" spans="1:17" x14ac:dyDescent="0.25">
      <c r="A279" s="23" t="s">
        <v>588</v>
      </c>
      <c r="B279" s="24">
        <v>251</v>
      </c>
      <c r="C279" s="23" t="s">
        <v>589</v>
      </c>
      <c r="D279" s="23" t="s">
        <v>590</v>
      </c>
      <c r="E279" s="24">
        <v>4216152561492</v>
      </c>
      <c r="F279" s="23" t="s">
        <v>589</v>
      </c>
      <c r="G279" s="23" t="s">
        <v>190</v>
      </c>
      <c r="H279" s="23" t="s">
        <v>866</v>
      </c>
      <c r="I279" s="23" t="s">
        <v>829</v>
      </c>
      <c r="J279" s="23" t="s">
        <v>438</v>
      </c>
      <c r="K279" s="23">
        <f t="shared" ca="1" si="8"/>
        <v>11235692</v>
      </c>
      <c r="L279" s="23" t="s">
        <v>589</v>
      </c>
      <c r="M279" s="23" t="s">
        <v>400</v>
      </c>
      <c r="N279" s="23" t="s">
        <v>198</v>
      </c>
      <c r="O279" s="23" t="s">
        <v>456</v>
      </c>
      <c r="P279" s="23" t="s">
        <v>190</v>
      </c>
      <c r="Q279">
        <f t="shared" ca="1" si="9"/>
        <v>5541</v>
      </c>
    </row>
    <row r="280" spans="1:17" x14ac:dyDescent="0.25">
      <c r="A280" s="23" t="s">
        <v>591</v>
      </c>
      <c r="B280" s="24">
        <v>253</v>
      </c>
      <c r="C280" s="23" t="s">
        <v>592</v>
      </c>
      <c r="D280" s="23" t="s">
        <v>593</v>
      </c>
      <c r="E280" s="24">
        <v>4221152562274</v>
      </c>
      <c r="F280" s="23" t="s">
        <v>592</v>
      </c>
      <c r="G280" s="23" t="s">
        <v>190</v>
      </c>
      <c r="H280" s="23" t="s">
        <v>866</v>
      </c>
      <c r="I280" s="23" t="s">
        <v>830</v>
      </c>
      <c r="J280" s="23" t="s">
        <v>545</v>
      </c>
      <c r="K280" s="23">
        <f t="shared" ca="1" si="8"/>
        <v>11220389</v>
      </c>
      <c r="L280" s="23" t="s">
        <v>592</v>
      </c>
      <c r="M280" s="23" t="s">
        <v>400</v>
      </c>
      <c r="N280" s="23" t="s">
        <v>198</v>
      </c>
      <c r="O280" s="23" t="s">
        <v>251</v>
      </c>
      <c r="P280" s="23" t="s">
        <v>190</v>
      </c>
      <c r="Q280">
        <f t="shared" ca="1" si="9"/>
        <v>8493</v>
      </c>
    </row>
    <row r="281" spans="1:17" x14ac:dyDescent="0.25">
      <c r="A281" s="23" t="s">
        <v>594</v>
      </c>
      <c r="B281" s="24">
        <v>255</v>
      </c>
      <c r="C281" s="23" t="s">
        <v>595</v>
      </c>
      <c r="D281" s="23" t="s">
        <v>596</v>
      </c>
      <c r="E281" s="24">
        <v>4229152563026</v>
      </c>
      <c r="F281" s="23" t="s">
        <v>595</v>
      </c>
      <c r="G281" s="23" t="s">
        <v>190</v>
      </c>
      <c r="H281" s="23" t="s">
        <v>866</v>
      </c>
      <c r="I281" s="23" t="s">
        <v>830</v>
      </c>
      <c r="J281" s="23" t="s">
        <v>451</v>
      </c>
      <c r="K281" s="23">
        <f t="shared" ca="1" si="8"/>
        <v>11276466</v>
      </c>
      <c r="L281" s="23" t="s">
        <v>595</v>
      </c>
      <c r="M281" s="23" t="s">
        <v>400</v>
      </c>
      <c r="N281" s="23" t="s">
        <v>198</v>
      </c>
      <c r="O281" s="23" t="s">
        <v>456</v>
      </c>
      <c r="P281" s="23" t="s">
        <v>190</v>
      </c>
      <c r="Q281">
        <f t="shared" ca="1" si="9"/>
        <v>5618</v>
      </c>
    </row>
    <row r="282" spans="1:17" x14ac:dyDescent="0.25">
      <c r="A282" s="23" t="s">
        <v>597</v>
      </c>
      <c r="B282" s="24">
        <v>257</v>
      </c>
      <c r="C282" s="23" t="s">
        <v>598</v>
      </c>
      <c r="D282" s="23" t="s">
        <v>599</v>
      </c>
      <c r="E282" s="24">
        <v>4233152563079</v>
      </c>
      <c r="F282" s="23" t="s">
        <v>598</v>
      </c>
      <c r="G282" s="23" t="s">
        <v>190</v>
      </c>
      <c r="H282" s="23" t="s">
        <v>866</v>
      </c>
      <c r="I282" s="23" t="s">
        <v>831</v>
      </c>
      <c r="J282" s="23" t="s">
        <v>279</v>
      </c>
      <c r="K282" s="23">
        <f t="shared" ca="1" si="8"/>
        <v>11297373</v>
      </c>
      <c r="L282" s="23" t="s">
        <v>598</v>
      </c>
      <c r="M282" s="23" t="s">
        <v>400</v>
      </c>
      <c r="N282" s="23" t="s">
        <v>198</v>
      </c>
      <c r="O282" s="23" t="s">
        <v>251</v>
      </c>
      <c r="P282" s="23" t="s">
        <v>190</v>
      </c>
      <c r="Q282">
        <f t="shared" ca="1" si="9"/>
        <v>1781</v>
      </c>
    </row>
    <row r="283" spans="1:17" x14ac:dyDescent="0.25">
      <c r="A283" s="23" t="s">
        <v>600</v>
      </c>
      <c r="B283" s="24">
        <v>259</v>
      </c>
      <c r="C283" s="23" t="s">
        <v>601</v>
      </c>
      <c r="D283" s="23" t="s">
        <v>602</v>
      </c>
      <c r="E283" s="24">
        <v>4235152563105</v>
      </c>
      <c r="F283" s="23" t="s">
        <v>601</v>
      </c>
      <c r="G283" s="23" t="s">
        <v>190</v>
      </c>
      <c r="H283" s="23" t="s">
        <v>866</v>
      </c>
      <c r="I283" s="23" t="s">
        <v>832</v>
      </c>
      <c r="J283" s="23" t="s">
        <v>438</v>
      </c>
      <c r="K283" s="23">
        <f t="shared" ca="1" si="8"/>
        <v>11283415</v>
      </c>
      <c r="L283" s="23" t="s">
        <v>601</v>
      </c>
      <c r="M283" s="23" t="s">
        <v>400</v>
      </c>
      <c r="N283" s="23" t="s">
        <v>198</v>
      </c>
      <c r="O283" s="23" t="s">
        <v>456</v>
      </c>
      <c r="P283" s="23" t="s">
        <v>190</v>
      </c>
      <c r="Q283">
        <f t="shared" ca="1" si="9"/>
        <v>1555</v>
      </c>
    </row>
    <row r="284" spans="1:17" x14ac:dyDescent="0.25">
      <c r="A284" s="23" t="s">
        <v>603</v>
      </c>
      <c r="B284" s="24">
        <v>261</v>
      </c>
      <c r="C284" s="23" t="s">
        <v>604</v>
      </c>
      <c r="D284" s="23" t="s">
        <v>605</v>
      </c>
      <c r="E284" s="24">
        <v>4853152616026</v>
      </c>
      <c r="F284" s="23" t="s">
        <v>604</v>
      </c>
      <c r="G284" s="23" t="s">
        <v>190</v>
      </c>
      <c r="H284" s="23" t="s">
        <v>867</v>
      </c>
      <c r="I284" s="23" t="s">
        <v>833</v>
      </c>
      <c r="J284" s="23" t="s">
        <v>414</v>
      </c>
      <c r="K284" s="23">
        <f t="shared" ca="1" si="8"/>
        <v>11235065</v>
      </c>
      <c r="L284" s="23" t="s">
        <v>604</v>
      </c>
      <c r="M284" s="23" t="s">
        <v>400</v>
      </c>
      <c r="N284" s="23" t="s">
        <v>198</v>
      </c>
      <c r="O284" s="23" t="s">
        <v>251</v>
      </c>
      <c r="P284" s="23" t="s">
        <v>190</v>
      </c>
      <c r="Q284">
        <f t="shared" ca="1" si="9"/>
        <v>983</v>
      </c>
    </row>
    <row r="285" spans="1:17" x14ac:dyDescent="0.25">
      <c r="A285" s="23" t="s">
        <v>606</v>
      </c>
      <c r="B285" s="24">
        <v>263</v>
      </c>
      <c r="C285" s="23" t="s">
        <v>607</v>
      </c>
      <c r="D285" s="23" t="s">
        <v>608</v>
      </c>
      <c r="E285" s="24">
        <v>4855152616253</v>
      </c>
      <c r="F285" s="23" t="s">
        <v>607</v>
      </c>
      <c r="G285" s="23" t="s">
        <v>190</v>
      </c>
      <c r="H285" s="23" t="s">
        <v>867</v>
      </c>
      <c r="I285" s="23" t="s">
        <v>833</v>
      </c>
      <c r="J285" s="23" t="s">
        <v>224</v>
      </c>
      <c r="K285" s="23">
        <f t="shared" ca="1" si="8"/>
        <v>11227680</v>
      </c>
      <c r="L285" s="23" t="s">
        <v>607</v>
      </c>
      <c r="M285" s="23" t="s">
        <v>400</v>
      </c>
      <c r="N285" s="23" t="s">
        <v>198</v>
      </c>
      <c r="O285" s="23" t="s">
        <v>251</v>
      </c>
      <c r="P285" s="23" t="s">
        <v>190</v>
      </c>
      <c r="Q285">
        <f t="shared" ca="1" si="9"/>
        <v>5579</v>
      </c>
    </row>
    <row r="286" spans="1:17" x14ac:dyDescent="0.25">
      <c r="A286" s="23" t="s">
        <v>609</v>
      </c>
      <c r="B286" s="24">
        <v>265</v>
      </c>
      <c r="C286" s="23" t="s">
        <v>610</v>
      </c>
      <c r="D286" s="23" t="s">
        <v>611</v>
      </c>
      <c r="E286" s="24">
        <v>4738152965504</v>
      </c>
      <c r="F286" s="23" t="s">
        <v>610</v>
      </c>
      <c r="G286" s="23" t="s">
        <v>190</v>
      </c>
      <c r="H286" s="23" t="s">
        <v>867</v>
      </c>
      <c r="I286" s="23" t="s">
        <v>834</v>
      </c>
      <c r="J286" s="23" t="s">
        <v>343</v>
      </c>
      <c r="K286" s="23">
        <f t="shared" ca="1" si="8"/>
        <v>11284302</v>
      </c>
      <c r="L286" s="23" t="s">
        <v>610</v>
      </c>
      <c r="M286" s="23" t="s">
        <v>400</v>
      </c>
      <c r="N286" s="23" t="s">
        <v>198</v>
      </c>
      <c r="O286" s="23" t="s">
        <v>251</v>
      </c>
      <c r="P286" s="23" t="s">
        <v>190</v>
      </c>
      <c r="Q286">
        <f t="shared" ca="1" si="9"/>
        <v>5667</v>
      </c>
    </row>
    <row r="287" spans="1:17" x14ac:dyDescent="0.25">
      <c r="A287" s="23" t="s">
        <v>612</v>
      </c>
      <c r="B287" s="24">
        <v>267</v>
      </c>
      <c r="C287" s="23" t="s">
        <v>613</v>
      </c>
      <c r="D287" s="23" t="s">
        <v>614</v>
      </c>
      <c r="E287" s="24">
        <v>4942153125803</v>
      </c>
      <c r="F287" s="23" t="s">
        <v>613</v>
      </c>
      <c r="G287" s="23" t="s">
        <v>190</v>
      </c>
      <c r="H287" s="23" t="s">
        <v>867</v>
      </c>
      <c r="I287" s="23" t="s">
        <v>834</v>
      </c>
      <c r="J287" s="23" t="s">
        <v>279</v>
      </c>
      <c r="K287" s="23">
        <f t="shared" ca="1" si="8"/>
        <v>11236204</v>
      </c>
      <c r="L287" s="23" t="s">
        <v>613</v>
      </c>
      <c r="M287" s="23" t="s">
        <v>400</v>
      </c>
      <c r="N287" s="23" t="s">
        <v>198</v>
      </c>
      <c r="O287" s="23" t="s">
        <v>251</v>
      </c>
      <c r="P287" s="23" t="s">
        <v>190</v>
      </c>
      <c r="Q287">
        <f t="shared" ca="1" si="9"/>
        <v>9524</v>
      </c>
    </row>
    <row r="288" spans="1:17" x14ac:dyDescent="0.25">
      <c r="A288" s="23" t="s">
        <v>615</v>
      </c>
      <c r="B288" s="24">
        <v>269</v>
      </c>
      <c r="C288" s="23" t="s">
        <v>616</v>
      </c>
      <c r="D288" s="23" t="s">
        <v>617</v>
      </c>
      <c r="E288" s="24">
        <v>499153150589</v>
      </c>
      <c r="F288" s="23" t="s">
        <v>616</v>
      </c>
      <c r="G288" s="23" t="s">
        <v>190</v>
      </c>
      <c r="H288" s="23" t="s">
        <v>867</v>
      </c>
      <c r="I288" s="23" t="s">
        <v>835</v>
      </c>
      <c r="J288" s="23" t="s">
        <v>343</v>
      </c>
      <c r="K288" s="23">
        <f t="shared" ca="1" si="8"/>
        <v>11222907</v>
      </c>
      <c r="L288" s="23" t="s">
        <v>616</v>
      </c>
      <c r="M288" s="23" t="s">
        <v>400</v>
      </c>
      <c r="N288" s="23" t="s">
        <v>198</v>
      </c>
      <c r="O288" s="23" t="s">
        <v>251</v>
      </c>
      <c r="P288" s="23" t="s">
        <v>190</v>
      </c>
      <c r="Q288">
        <f t="shared" ca="1" si="9"/>
        <v>8365</v>
      </c>
    </row>
    <row r="289" spans="1:17" x14ac:dyDescent="0.25">
      <c r="A289" s="23" t="s">
        <v>618</v>
      </c>
      <c r="B289" s="24">
        <v>271</v>
      </c>
      <c r="C289" s="23" t="s">
        <v>619</v>
      </c>
      <c r="D289" s="23" t="s">
        <v>620</v>
      </c>
      <c r="E289" s="24">
        <v>4139153308642</v>
      </c>
      <c r="F289" s="23" t="s">
        <v>619</v>
      </c>
      <c r="G289" s="23" t="s">
        <v>190</v>
      </c>
      <c r="H289" s="23" t="s">
        <v>867</v>
      </c>
      <c r="I289" s="23" t="s">
        <v>835</v>
      </c>
      <c r="J289" s="23" t="s">
        <v>343</v>
      </c>
      <c r="K289" s="23">
        <f t="shared" ca="1" si="8"/>
        <v>11289119</v>
      </c>
      <c r="L289" s="23" t="s">
        <v>619</v>
      </c>
      <c r="M289" s="23" t="s">
        <v>400</v>
      </c>
      <c r="N289" s="23" t="s">
        <v>198</v>
      </c>
      <c r="O289" s="23" t="s">
        <v>305</v>
      </c>
      <c r="P289" s="23" t="s">
        <v>282</v>
      </c>
      <c r="Q289">
        <f t="shared" ca="1" si="9"/>
        <v>7878</v>
      </c>
    </row>
    <row r="290" spans="1:17" x14ac:dyDescent="0.25">
      <c r="A290" s="23" t="s">
        <v>621</v>
      </c>
      <c r="B290" s="24">
        <v>273</v>
      </c>
      <c r="C290" s="23" t="s">
        <v>622</v>
      </c>
      <c r="D290" s="23" t="s">
        <v>623</v>
      </c>
      <c r="E290" s="24">
        <v>4147153339720</v>
      </c>
      <c r="F290" s="23" t="s">
        <v>622</v>
      </c>
      <c r="G290" s="23" t="s">
        <v>190</v>
      </c>
      <c r="H290" s="23" t="s">
        <v>867</v>
      </c>
      <c r="I290" s="23" t="s">
        <v>836</v>
      </c>
      <c r="J290" s="23" t="s">
        <v>498</v>
      </c>
      <c r="K290" s="23">
        <f t="shared" ca="1" si="8"/>
        <v>11270849</v>
      </c>
      <c r="L290" s="23" t="s">
        <v>622</v>
      </c>
      <c r="M290" s="23" t="s">
        <v>400</v>
      </c>
      <c r="N290" s="23" t="s">
        <v>198</v>
      </c>
      <c r="O290" s="23" t="s">
        <v>251</v>
      </c>
      <c r="P290" s="23" t="s">
        <v>190</v>
      </c>
      <c r="Q290">
        <f t="shared" ca="1" si="9"/>
        <v>3278</v>
      </c>
    </row>
    <row r="291" spans="1:17" x14ac:dyDescent="0.25">
      <c r="A291" s="23" t="s">
        <v>624</v>
      </c>
      <c r="B291" s="24">
        <v>275</v>
      </c>
      <c r="C291" s="23" t="s">
        <v>625</v>
      </c>
      <c r="D291" s="23" t="s">
        <v>626</v>
      </c>
      <c r="E291" s="24">
        <v>4261154021295</v>
      </c>
      <c r="F291" s="23" t="s">
        <v>625</v>
      </c>
      <c r="G291" s="23" t="s">
        <v>190</v>
      </c>
      <c r="H291" s="23" t="s">
        <v>867</v>
      </c>
      <c r="I291" s="23" t="s">
        <v>837</v>
      </c>
      <c r="J291" s="23" t="s">
        <v>498</v>
      </c>
      <c r="K291" s="23">
        <f t="shared" ca="1" si="8"/>
        <v>11258473</v>
      </c>
      <c r="L291" s="23" t="s">
        <v>625</v>
      </c>
      <c r="M291" s="23" t="s">
        <v>400</v>
      </c>
      <c r="N291" s="23" t="s">
        <v>198</v>
      </c>
      <c r="O291" s="23" t="s">
        <v>251</v>
      </c>
      <c r="P291" s="23" t="s">
        <v>190</v>
      </c>
      <c r="Q291">
        <f t="shared" ca="1" si="9"/>
        <v>5727</v>
      </c>
    </row>
    <row r="292" spans="1:17" x14ac:dyDescent="0.25">
      <c r="A292" s="23" t="s">
        <v>627</v>
      </c>
      <c r="B292" s="24">
        <v>277</v>
      </c>
      <c r="C292" s="23" t="s">
        <v>628</v>
      </c>
      <c r="D292" s="23" t="s">
        <v>629</v>
      </c>
      <c r="E292" s="24">
        <v>4265154021683</v>
      </c>
      <c r="F292" s="23" t="s">
        <v>628</v>
      </c>
      <c r="G292" s="23" t="s">
        <v>190</v>
      </c>
      <c r="H292" s="23" t="s">
        <v>867</v>
      </c>
      <c r="I292" s="23" t="s">
        <v>837</v>
      </c>
      <c r="J292" s="23" t="s">
        <v>545</v>
      </c>
      <c r="K292" s="23">
        <f t="shared" ca="1" si="8"/>
        <v>11269789</v>
      </c>
      <c r="L292" s="23" t="s">
        <v>628</v>
      </c>
      <c r="M292" s="23" t="s">
        <v>400</v>
      </c>
      <c r="N292" s="23" t="s">
        <v>198</v>
      </c>
      <c r="O292" s="23" t="s">
        <v>456</v>
      </c>
      <c r="P292" s="23" t="s">
        <v>190</v>
      </c>
      <c r="Q292">
        <f t="shared" ca="1" si="9"/>
        <v>6487</v>
      </c>
    </row>
    <row r="293" spans="1:17" x14ac:dyDescent="0.25">
      <c r="A293" s="23" t="s">
        <v>630</v>
      </c>
      <c r="B293" s="24">
        <v>279</v>
      </c>
      <c r="C293" s="23" t="s">
        <v>631</v>
      </c>
      <c r="D293" s="23" t="s">
        <v>632</v>
      </c>
      <c r="E293" s="24">
        <v>4280154029415</v>
      </c>
      <c r="F293" s="23" t="s">
        <v>631</v>
      </c>
      <c r="G293" s="23" t="s">
        <v>190</v>
      </c>
      <c r="H293" s="23" t="s">
        <v>867</v>
      </c>
      <c r="I293" s="23" t="s">
        <v>837</v>
      </c>
      <c r="J293" s="23" t="s">
        <v>489</v>
      </c>
      <c r="K293" s="23">
        <f t="shared" ca="1" si="8"/>
        <v>11254665</v>
      </c>
      <c r="L293" s="23" t="s">
        <v>631</v>
      </c>
      <c r="M293" s="23" t="s">
        <v>400</v>
      </c>
      <c r="N293" s="23" t="s">
        <v>198</v>
      </c>
      <c r="O293" s="23" t="s">
        <v>456</v>
      </c>
      <c r="P293" s="23" t="s">
        <v>190</v>
      </c>
      <c r="Q293">
        <f t="shared" ca="1" si="9"/>
        <v>8452</v>
      </c>
    </row>
    <row r="294" spans="1:17" x14ac:dyDescent="0.25">
      <c r="A294" s="23" t="s">
        <v>633</v>
      </c>
      <c r="B294" s="24">
        <v>281</v>
      </c>
      <c r="C294" s="23" t="s">
        <v>634</v>
      </c>
      <c r="D294" s="23" t="s">
        <v>635</v>
      </c>
      <c r="E294" s="24">
        <v>4282154029508</v>
      </c>
      <c r="F294" s="23" t="s">
        <v>634</v>
      </c>
      <c r="G294" s="23" t="s">
        <v>190</v>
      </c>
      <c r="H294" s="23" t="s">
        <v>867</v>
      </c>
      <c r="I294" s="23" t="s">
        <v>838</v>
      </c>
      <c r="J294" s="23" t="s">
        <v>489</v>
      </c>
      <c r="K294" s="23">
        <f t="shared" ca="1" si="8"/>
        <v>11238067</v>
      </c>
      <c r="L294" s="23" t="s">
        <v>634</v>
      </c>
      <c r="M294" s="23" t="s">
        <v>400</v>
      </c>
      <c r="N294" s="23" t="s">
        <v>198</v>
      </c>
      <c r="O294" s="23" t="s">
        <v>251</v>
      </c>
      <c r="P294" s="23" t="s">
        <v>190</v>
      </c>
      <c r="Q294">
        <f t="shared" ca="1" si="9"/>
        <v>7330</v>
      </c>
    </row>
    <row r="295" spans="1:17" x14ac:dyDescent="0.25">
      <c r="A295" s="23" t="s">
        <v>636</v>
      </c>
      <c r="B295" s="24">
        <v>283</v>
      </c>
      <c r="C295" s="23" t="s">
        <v>637</v>
      </c>
      <c r="D295" s="23" t="s">
        <v>638</v>
      </c>
      <c r="E295" s="24">
        <v>4288154029797</v>
      </c>
      <c r="F295" s="23" t="s">
        <v>637</v>
      </c>
      <c r="G295" s="23" t="s">
        <v>190</v>
      </c>
      <c r="H295" s="23" t="s">
        <v>867</v>
      </c>
      <c r="I295" s="23" t="s">
        <v>838</v>
      </c>
      <c r="J295" s="23" t="s">
        <v>489</v>
      </c>
      <c r="K295" s="23">
        <f t="shared" ca="1" si="8"/>
        <v>11276122</v>
      </c>
      <c r="L295" s="23" t="s">
        <v>637</v>
      </c>
      <c r="M295" s="23" t="s">
        <v>400</v>
      </c>
      <c r="N295" s="23" t="s">
        <v>198</v>
      </c>
      <c r="O295" s="23" t="s">
        <v>456</v>
      </c>
      <c r="P295" s="23" t="s">
        <v>190</v>
      </c>
      <c r="Q295">
        <f t="shared" ca="1" si="9"/>
        <v>1846</v>
      </c>
    </row>
    <row r="296" spans="1:17" x14ac:dyDescent="0.25">
      <c r="A296" s="23" t="s">
        <v>639</v>
      </c>
      <c r="B296" s="24">
        <v>285</v>
      </c>
      <c r="C296" s="23" t="s">
        <v>640</v>
      </c>
      <c r="D296" s="23" t="s">
        <v>641</v>
      </c>
      <c r="E296" s="24">
        <v>4293154029964</v>
      </c>
      <c r="F296" s="23" t="s">
        <v>640</v>
      </c>
      <c r="G296" s="23" t="s">
        <v>190</v>
      </c>
      <c r="H296" s="23" t="s">
        <v>867</v>
      </c>
      <c r="I296" s="23" t="s">
        <v>838</v>
      </c>
      <c r="J296" s="23" t="s">
        <v>545</v>
      </c>
      <c r="K296" s="23">
        <f t="shared" ca="1" si="8"/>
        <v>11289173</v>
      </c>
      <c r="L296" s="23" t="s">
        <v>640</v>
      </c>
      <c r="M296" s="23" t="s">
        <v>400</v>
      </c>
      <c r="N296" s="23" t="s">
        <v>198</v>
      </c>
      <c r="O296" s="23" t="s">
        <v>456</v>
      </c>
      <c r="P296" s="23" t="s">
        <v>190</v>
      </c>
      <c r="Q296">
        <f t="shared" ca="1" si="9"/>
        <v>7939</v>
      </c>
    </row>
    <row r="297" spans="1:17" x14ac:dyDescent="0.25">
      <c r="A297" s="23" t="s">
        <v>642</v>
      </c>
      <c r="B297" s="24">
        <v>287</v>
      </c>
      <c r="C297" s="23" t="s">
        <v>643</v>
      </c>
      <c r="D297" s="23" t="s">
        <v>644</v>
      </c>
      <c r="E297" s="24">
        <v>4295154030057</v>
      </c>
      <c r="F297" s="23" t="s">
        <v>643</v>
      </c>
      <c r="G297" s="23" t="s">
        <v>190</v>
      </c>
      <c r="H297" s="23" t="s">
        <v>867</v>
      </c>
      <c r="I297" s="23" t="s">
        <v>839</v>
      </c>
      <c r="J297" s="23" t="s">
        <v>421</v>
      </c>
      <c r="K297" s="23">
        <f t="shared" ca="1" si="8"/>
        <v>11278186</v>
      </c>
      <c r="L297" s="23" t="s">
        <v>643</v>
      </c>
      <c r="M297" s="23" t="s">
        <v>400</v>
      </c>
      <c r="N297" s="23" t="s">
        <v>198</v>
      </c>
      <c r="O297" s="23" t="s">
        <v>251</v>
      </c>
      <c r="P297" s="23" t="s">
        <v>190</v>
      </c>
      <c r="Q297">
        <f t="shared" ca="1" si="9"/>
        <v>8881</v>
      </c>
    </row>
    <row r="298" spans="1:17" x14ac:dyDescent="0.25">
      <c r="A298" s="23" t="s">
        <v>645</v>
      </c>
      <c r="B298" s="24">
        <v>289</v>
      </c>
      <c r="C298" s="23" t="s">
        <v>646</v>
      </c>
      <c r="D298" s="23" t="s">
        <v>647</v>
      </c>
      <c r="E298" s="24">
        <v>4301154030299</v>
      </c>
      <c r="F298" s="23" t="s">
        <v>646</v>
      </c>
      <c r="G298" s="23" t="s">
        <v>190</v>
      </c>
      <c r="H298" s="23" t="s">
        <v>867</v>
      </c>
      <c r="I298" s="23" t="s">
        <v>840</v>
      </c>
      <c r="J298" s="23" t="s">
        <v>438</v>
      </c>
      <c r="K298" s="23">
        <f t="shared" ca="1" si="8"/>
        <v>11280021</v>
      </c>
      <c r="L298" s="23" t="s">
        <v>646</v>
      </c>
      <c r="M298" s="23" t="s">
        <v>400</v>
      </c>
      <c r="N298" s="23" t="s">
        <v>198</v>
      </c>
      <c r="O298" s="23" t="s">
        <v>251</v>
      </c>
      <c r="P298" s="23" t="s">
        <v>190</v>
      </c>
      <c r="Q298">
        <f t="shared" ca="1" si="9"/>
        <v>1304</v>
      </c>
    </row>
    <row r="299" spans="1:17" x14ac:dyDescent="0.25">
      <c r="A299" s="23" t="s">
        <v>648</v>
      </c>
      <c r="B299" s="24">
        <v>291</v>
      </c>
      <c r="C299" s="23" t="s">
        <v>649</v>
      </c>
      <c r="D299" s="23" t="s">
        <v>650</v>
      </c>
      <c r="E299" s="24">
        <v>4305154030460</v>
      </c>
      <c r="F299" s="23" t="s">
        <v>649</v>
      </c>
      <c r="G299" s="23" t="s">
        <v>190</v>
      </c>
      <c r="H299" s="23" t="s">
        <v>867</v>
      </c>
      <c r="I299" s="23" t="s">
        <v>841</v>
      </c>
      <c r="J299" s="23" t="s">
        <v>438</v>
      </c>
      <c r="K299" s="23">
        <f t="shared" ca="1" si="8"/>
        <v>11265392</v>
      </c>
      <c r="L299" s="23" t="s">
        <v>649</v>
      </c>
      <c r="M299" s="23" t="s">
        <v>400</v>
      </c>
      <c r="N299" s="23" t="s">
        <v>198</v>
      </c>
      <c r="O299" s="23" t="s">
        <v>456</v>
      </c>
      <c r="P299" s="23" t="s">
        <v>190</v>
      </c>
      <c r="Q299">
        <f t="shared" ca="1" si="9"/>
        <v>4204</v>
      </c>
    </row>
    <row r="300" spans="1:17" x14ac:dyDescent="0.25">
      <c r="A300" s="23" t="s">
        <v>651</v>
      </c>
      <c r="B300" s="24">
        <v>293</v>
      </c>
      <c r="C300" s="23" t="s">
        <v>652</v>
      </c>
      <c r="D300" s="23" t="s">
        <v>653</v>
      </c>
      <c r="E300" s="24">
        <v>4309154031331</v>
      </c>
      <c r="F300" s="23" t="s">
        <v>652</v>
      </c>
      <c r="G300" s="23" t="s">
        <v>190</v>
      </c>
      <c r="H300" s="23" t="s">
        <v>868</v>
      </c>
      <c r="I300" s="23" t="s">
        <v>842</v>
      </c>
      <c r="J300" s="23" t="s">
        <v>414</v>
      </c>
      <c r="K300" s="23">
        <f t="shared" ca="1" si="8"/>
        <v>11239827</v>
      </c>
      <c r="L300" s="23" t="s">
        <v>903</v>
      </c>
      <c r="M300" s="23" t="s">
        <v>400</v>
      </c>
      <c r="N300" s="23" t="s">
        <v>198</v>
      </c>
      <c r="O300" s="23" t="s">
        <v>251</v>
      </c>
      <c r="P300" s="23" t="s">
        <v>190</v>
      </c>
      <c r="Q300">
        <f t="shared" ca="1" si="9"/>
        <v>6591</v>
      </c>
    </row>
    <row r="301" spans="1:17" x14ac:dyDescent="0.25">
      <c r="A301" s="23" t="s">
        <v>654</v>
      </c>
      <c r="B301" s="24">
        <v>295</v>
      </c>
      <c r="C301" s="23" t="s">
        <v>655</v>
      </c>
      <c r="D301" s="23" t="s">
        <v>656</v>
      </c>
      <c r="E301" s="24">
        <v>4313154031592</v>
      </c>
      <c r="F301" s="23" t="s">
        <v>655</v>
      </c>
      <c r="G301" s="23" t="s">
        <v>190</v>
      </c>
      <c r="H301" s="23" t="s">
        <v>868</v>
      </c>
      <c r="I301" s="23" t="s">
        <v>842</v>
      </c>
      <c r="J301" s="23" t="s">
        <v>545</v>
      </c>
      <c r="K301" s="23">
        <f t="shared" ca="1" si="8"/>
        <v>11280189</v>
      </c>
      <c r="L301" s="23" t="s">
        <v>655</v>
      </c>
      <c r="M301" s="23" t="s">
        <v>400</v>
      </c>
      <c r="N301" s="23" t="s">
        <v>198</v>
      </c>
      <c r="O301" s="23" t="s">
        <v>251</v>
      </c>
      <c r="P301" s="23" t="s">
        <v>190</v>
      </c>
      <c r="Q301">
        <f t="shared" ca="1" si="9"/>
        <v>9739</v>
      </c>
    </row>
    <row r="302" spans="1:17" x14ac:dyDescent="0.25">
      <c r="A302" s="23" t="s">
        <v>657</v>
      </c>
      <c r="B302" s="24">
        <v>297</v>
      </c>
      <c r="C302" s="23" t="s">
        <v>658</v>
      </c>
      <c r="D302" s="23" t="s">
        <v>659</v>
      </c>
      <c r="E302" s="24">
        <v>4317154031814</v>
      </c>
      <c r="F302" s="23" t="s">
        <v>658</v>
      </c>
      <c r="G302" s="23" t="s">
        <v>190</v>
      </c>
      <c r="H302" s="23" t="s">
        <v>868</v>
      </c>
      <c r="I302" s="23" t="s">
        <v>843</v>
      </c>
      <c r="J302" s="23" t="s">
        <v>545</v>
      </c>
      <c r="K302" s="23">
        <f t="shared" ca="1" si="8"/>
        <v>11257770</v>
      </c>
      <c r="L302" s="23" t="s">
        <v>658</v>
      </c>
      <c r="M302" s="23" t="s">
        <v>400</v>
      </c>
      <c r="N302" s="23" t="s">
        <v>198</v>
      </c>
      <c r="O302" s="23" t="s">
        <v>251</v>
      </c>
      <c r="P302" s="23" t="s">
        <v>190</v>
      </c>
      <c r="Q302">
        <f t="shared" ca="1" si="9"/>
        <v>3166</v>
      </c>
    </row>
    <row r="303" spans="1:17" x14ac:dyDescent="0.25">
      <c r="A303" s="23" t="s">
        <v>660</v>
      </c>
      <c r="B303" s="24">
        <v>299</v>
      </c>
      <c r="C303" s="23" t="s">
        <v>661</v>
      </c>
      <c r="D303" s="23" t="s">
        <v>662</v>
      </c>
      <c r="E303" s="24">
        <v>4321154031998</v>
      </c>
      <c r="F303" s="23" t="s">
        <v>661</v>
      </c>
      <c r="G303" s="23" t="s">
        <v>190</v>
      </c>
      <c r="H303" s="23" t="s">
        <v>868</v>
      </c>
      <c r="I303" s="23" t="s">
        <v>843</v>
      </c>
      <c r="J303" s="23" t="s">
        <v>414</v>
      </c>
      <c r="K303" s="23">
        <f t="shared" ca="1" si="8"/>
        <v>11298064</v>
      </c>
      <c r="L303" s="23" t="s">
        <v>661</v>
      </c>
      <c r="M303" s="23" t="s">
        <v>400</v>
      </c>
      <c r="N303" s="23" t="s">
        <v>198</v>
      </c>
      <c r="O303" s="23" t="s">
        <v>456</v>
      </c>
      <c r="P303" s="23" t="s">
        <v>190</v>
      </c>
      <c r="Q303">
        <f t="shared" ca="1" si="9"/>
        <v>4285</v>
      </c>
    </row>
    <row r="304" spans="1:17" x14ac:dyDescent="0.25">
      <c r="A304" s="23" t="s">
        <v>663</v>
      </c>
      <c r="B304" s="24">
        <v>301</v>
      </c>
      <c r="C304" s="23" t="s">
        <v>664</v>
      </c>
      <c r="D304" s="23" t="s">
        <v>665</v>
      </c>
      <c r="E304" s="24">
        <v>4325154032194</v>
      </c>
      <c r="F304" s="23" t="s">
        <v>664</v>
      </c>
      <c r="G304" s="23" t="s">
        <v>190</v>
      </c>
      <c r="H304" s="23" t="s">
        <v>868</v>
      </c>
      <c r="I304" s="23" t="s">
        <v>844</v>
      </c>
      <c r="J304" s="23" t="s">
        <v>414</v>
      </c>
      <c r="K304" s="23">
        <f t="shared" ca="1" si="8"/>
        <v>11221602</v>
      </c>
      <c r="L304" s="23" t="s">
        <v>664</v>
      </c>
      <c r="M304" s="23" t="s">
        <v>400</v>
      </c>
      <c r="N304" s="23" t="s">
        <v>198</v>
      </c>
      <c r="O304" s="23" t="s">
        <v>251</v>
      </c>
      <c r="P304" s="23" t="s">
        <v>190</v>
      </c>
      <c r="Q304">
        <f t="shared" ca="1" si="9"/>
        <v>7445</v>
      </c>
    </row>
    <row r="305" spans="1:17" x14ac:dyDescent="0.25">
      <c r="A305" s="23" t="s">
        <v>666</v>
      </c>
      <c r="B305" s="24">
        <v>303</v>
      </c>
      <c r="C305" s="23" t="s">
        <v>667</v>
      </c>
      <c r="D305" s="23" t="s">
        <v>668</v>
      </c>
      <c r="E305" s="24">
        <v>4329154032349</v>
      </c>
      <c r="F305" s="23" t="s">
        <v>667</v>
      </c>
      <c r="G305" s="23" t="s">
        <v>190</v>
      </c>
      <c r="H305" s="23" t="s">
        <v>868</v>
      </c>
      <c r="I305" s="23" t="s">
        <v>845</v>
      </c>
      <c r="J305" s="23" t="s">
        <v>414</v>
      </c>
      <c r="K305" s="23">
        <f t="shared" ca="1" si="8"/>
        <v>11268647</v>
      </c>
      <c r="L305" s="23" t="s">
        <v>667</v>
      </c>
      <c r="M305" s="23" t="s">
        <v>400</v>
      </c>
      <c r="N305" s="23" t="s">
        <v>198</v>
      </c>
      <c r="O305" s="23" t="s">
        <v>456</v>
      </c>
      <c r="P305" s="23" t="s">
        <v>190</v>
      </c>
      <c r="Q305">
        <f t="shared" ca="1" si="9"/>
        <v>242</v>
      </c>
    </row>
    <row r="306" spans="1:17" x14ac:dyDescent="0.25">
      <c r="A306" s="23" t="s">
        <v>669</v>
      </c>
      <c r="B306" s="24">
        <v>305</v>
      </c>
      <c r="C306" s="23" t="s">
        <v>670</v>
      </c>
      <c r="D306" s="23" t="s">
        <v>671</v>
      </c>
      <c r="E306" s="24">
        <v>4331154032426</v>
      </c>
      <c r="F306" s="23" t="s">
        <v>670</v>
      </c>
      <c r="G306" s="23" t="s">
        <v>190</v>
      </c>
      <c r="H306" s="23" t="s">
        <v>868</v>
      </c>
      <c r="I306" s="23" t="s">
        <v>845</v>
      </c>
      <c r="J306" s="23" t="s">
        <v>414</v>
      </c>
      <c r="K306" s="23">
        <f t="shared" ca="1" si="8"/>
        <v>11233373</v>
      </c>
      <c r="L306" s="23" t="s">
        <v>670</v>
      </c>
      <c r="M306" s="23" t="s">
        <v>400</v>
      </c>
      <c r="N306" s="23" t="s">
        <v>198</v>
      </c>
      <c r="O306" s="23" t="s">
        <v>305</v>
      </c>
      <c r="P306" s="23" t="s">
        <v>282</v>
      </c>
      <c r="Q306">
        <f t="shared" ca="1" si="9"/>
        <v>5402</v>
      </c>
    </row>
    <row r="307" spans="1:17" x14ac:dyDescent="0.25">
      <c r="A307" s="23" t="s">
        <v>672</v>
      </c>
      <c r="B307" s="24">
        <v>307</v>
      </c>
      <c r="C307" s="23" t="s">
        <v>673</v>
      </c>
      <c r="D307" s="23" t="s">
        <v>674</v>
      </c>
      <c r="E307" s="24">
        <v>4337154032687</v>
      </c>
      <c r="F307" s="23" t="s">
        <v>673</v>
      </c>
      <c r="G307" s="23" t="s">
        <v>190</v>
      </c>
      <c r="H307" s="23" t="s">
        <v>868</v>
      </c>
      <c r="I307" s="23" t="s">
        <v>846</v>
      </c>
      <c r="J307" s="23" t="s">
        <v>489</v>
      </c>
      <c r="K307" s="23">
        <f t="shared" ca="1" si="8"/>
        <v>11222237</v>
      </c>
      <c r="L307" s="23" t="s">
        <v>673</v>
      </c>
      <c r="M307" s="23" t="s">
        <v>400</v>
      </c>
      <c r="N307" s="23" t="s">
        <v>198</v>
      </c>
      <c r="O307" s="23" t="s">
        <v>456</v>
      </c>
      <c r="P307" s="23" t="s">
        <v>190</v>
      </c>
      <c r="Q307">
        <f t="shared" ca="1" si="9"/>
        <v>7947</v>
      </c>
    </row>
    <row r="308" spans="1:17" x14ac:dyDescent="0.25">
      <c r="A308" s="23" t="s">
        <v>675</v>
      </c>
      <c r="B308" s="24">
        <v>309</v>
      </c>
      <c r="C308" s="23" t="s">
        <v>676</v>
      </c>
      <c r="D308" s="23" t="s">
        <v>677</v>
      </c>
      <c r="E308" s="24">
        <v>4360154089608</v>
      </c>
      <c r="F308" s="23" t="s">
        <v>676</v>
      </c>
      <c r="G308" s="23" t="s">
        <v>190</v>
      </c>
      <c r="H308" s="23" t="s">
        <v>868</v>
      </c>
      <c r="I308" s="23" t="s">
        <v>847</v>
      </c>
      <c r="J308" s="23" t="s">
        <v>392</v>
      </c>
      <c r="K308" s="23">
        <f t="shared" ca="1" si="8"/>
        <v>11222550</v>
      </c>
      <c r="L308" s="23" t="s">
        <v>676</v>
      </c>
      <c r="M308" s="23" t="s">
        <v>400</v>
      </c>
      <c r="N308" s="23" t="s">
        <v>198</v>
      </c>
      <c r="O308" s="23" t="s">
        <v>251</v>
      </c>
      <c r="P308" s="23" t="s">
        <v>190</v>
      </c>
      <c r="Q308">
        <f t="shared" ca="1" si="9"/>
        <v>1784</v>
      </c>
    </row>
    <row r="309" spans="1:17" x14ac:dyDescent="0.25">
      <c r="A309" s="23" t="s">
        <v>678</v>
      </c>
      <c r="B309" s="24">
        <v>311</v>
      </c>
      <c r="C309" s="23" t="s">
        <v>679</v>
      </c>
      <c r="D309" s="23" t="s">
        <v>680</v>
      </c>
      <c r="E309" s="24">
        <v>4364154089781</v>
      </c>
      <c r="F309" s="23" t="s">
        <v>679</v>
      </c>
      <c r="G309" s="23" t="s">
        <v>190</v>
      </c>
      <c r="H309" s="23" t="s">
        <v>868</v>
      </c>
      <c r="I309" s="23" t="s">
        <v>847</v>
      </c>
      <c r="J309" s="23" t="s">
        <v>421</v>
      </c>
      <c r="K309" s="23">
        <f t="shared" ca="1" si="8"/>
        <v>11224072</v>
      </c>
      <c r="L309" s="23" t="s">
        <v>679</v>
      </c>
      <c r="M309" s="23" t="s">
        <v>400</v>
      </c>
      <c r="N309" s="23" t="s">
        <v>198</v>
      </c>
      <c r="O309" s="23" t="s">
        <v>456</v>
      </c>
      <c r="P309" s="23" t="s">
        <v>190</v>
      </c>
      <c r="Q309">
        <f t="shared" ca="1" si="9"/>
        <v>2555</v>
      </c>
    </row>
    <row r="310" spans="1:17" x14ac:dyDescent="0.25">
      <c r="A310" s="23" t="s">
        <v>681</v>
      </c>
      <c r="B310" s="24">
        <v>313</v>
      </c>
      <c r="C310" s="23" t="s">
        <v>682</v>
      </c>
      <c r="D310" s="23" t="s">
        <v>683</v>
      </c>
      <c r="E310" s="24">
        <v>4367154089870</v>
      </c>
      <c r="F310" s="23" t="s">
        <v>682</v>
      </c>
      <c r="G310" s="23" t="s">
        <v>190</v>
      </c>
      <c r="H310" s="23" t="s">
        <v>869</v>
      </c>
      <c r="I310" s="23" t="s">
        <v>848</v>
      </c>
      <c r="J310" s="23" t="s">
        <v>492</v>
      </c>
      <c r="K310" s="23">
        <f t="shared" ca="1" si="8"/>
        <v>11264511</v>
      </c>
      <c r="L310" s="23" t="s">
        <v>682</v>
      </c>
      <c r="M310" s="23" t="s">
        <v>400</v>
      </c>
      <c r="N310" s="23" t="s">
        <v>198</v>
      </c>
      <c r="O310" s="23" t="s">
        <v>456</v>
      </c>
      <c r="P310" s="23" t="s">
        <v>190</v>
      </c>
      <c r="Q310">
        <f t="shared" ca="1" si="9"/>
        <v>8560</v>
      </c>
    </row>
    <row r="311" spans="1:17" x14ac:dyDescent="0.25">
      <c r="A311" s="23" t="s">
        <v>684</v>
      </c>
      <c r="B311" s="24">
        <v>315</v>
      </c>
      <c r="C311" s="23" t="s">
        <v>685</v>
      </c>
      <c r="D311" s="23" t="s">
        <v>686</v>
      </c>
      <c r="E311" s="24">
        <v>4373154090199</v>
      </c>
      <c r="F311" s="23" t="s">
        <v>685</v>
      </c>
      <c r="G311" s="23" t="s">
        <v>190</v>
      </c>
      <c r="H311" s="23" t="s">
        <v>869</v>
      </c>
      <c r="I311" s="23" t="s">
        <v>848</v>
      </c>
      <c r="J311" s="23" t="s">
        <v>224</v>
      </c>
      <c r="K311" s="23">
        <f t="shared" ca="1" si="8"/>
        <v>11289053</v>
      </c>
      <c r="L311" s="23" t="s">
        <v>685</v>
      </c>
      <c r="M311" s="23" t="s">
        <v>400</v>
      </c>
      <c r="N311" s="23" t="s">
        <v>198</v>
      </c>
      <c r="O311" s="23" t="s">
        <v>456</v>
      </c>
      <c r="P311" s="23" t="s">
        <v>190</v>
      </c>
      <c r="Q311">
        <f t="shared" ca="1" si="9"/>
        <v>6222</v>
      </c>
    </row>
    <row r="312" spans="1:17" x14ac:dyDescent="0.25">
      <c r="A312" s="23" t="s">
        <v>687</v>
      </c>
      <c r="B312" s="24">
        <v>317</v>
      </c>
      <c r="C312" s="23" t="s">
        <v>688</v>
      </c>
      <c r="D312" s="23" t="s">
        <v>689</v>
      </c>
      <c r="E312" s="24">
        <v>4377154090367</v>
      </c>
      <c r="F312" s="23" t="s">
        <v>688</v>
      </c>
      <c r="G312" s="23" t="s">
        <v>190</v>
      </c>
      <c r="H312" s="23" t="s">
        <v>869</v>
      </c>
      <c r="I312" s="23" t="s">
        <v>849</v>
      </c>
      <c r="J312" s="23" t="s">
        <v>414</v>
      </c>
      <c r="K312" s="23">
        <f t="shared" ca="1" si="8"/>
        <v>11286392</v>
      </c>
      <c r="L312" s="23" t="s">
        <v>688</v>
      </c>
      <c r="M312" s="23" t="s">
        <v>400</v>
      </c>
      <c r="N312" s="23" t="s">
        <v>198</v>
      </c>
      <c r="O312" s="23" t="s">
        <v>251</v>
      </c>
      <c r="P312" s="23" t="s">
        <v>190</v>
      </c>
      <c r="Q312">
        <f t="shared" ca="1" si="9"/>
        <v>3791</v>
      </c>
    </row>
    <row r="313" spans="1:17" x14ac:dyDescent="0.25">
      <c r="A313" s="23" t="s">
        <v>690</v>
      </c>
      <c r="B313" s="24">
        <v>319</v>
      </c>
      <c r="C313" s="23" t="s">
        <v>691</v>
      </c>
      <c r="D313" s="23" t="s">
        <v>692</v>
      </c>
      <c r="E313" s="24">
        <v>4382154090574</v>
      </c>
      <c r="F313" s="23" t="s">
        <v>691</v>
      </c>
      <c r="G313" s="23" t="s">
        <v>190</v>
      </c>
      <c r="H313" s="23" t="s">
        <v>869</v>
      </c>
      <c r="I313" s="23" t="s">
        <v>849</v>
      </c>
      <c r="J313" s="23" t="s">
        <v>414</v>
      </c>
      <c r="K313" s="23">
        <f t="shared" ca="1" si="8"/>
        <v>11292705</v>
      </c>
      <c r="L313" s="23" t="s">
        <v>691</v>
      </c>
      <c r="M313" s="23" t="s">
        <v>400</v>
      </c>
      <c r="N313" s="23" t="s">
        <v>198</v>
      </c>
      <c r="O313" s="23" t="s">
        <v>251</v>
      </c>
      <c r="P313" s="23" t="s">
        <v>190</v>
      </c>
      <c r="Q313">
        <f t="shared" ca="1" si="9"/>
        <v>9383</v>
      </c>
    </row>
    <row r="314" spans="1:17" x14ac:dyDescent="0.25">
      <c r="A314" s="23" t="s">
        <v>693</v>
      </c>
      <c r="B314" s="24">
        <v>321</v>
      </c>
      <c r="C314" s="23" t="s">
        <v>694</v>
      </c>
      <c r="D314" s="23" t="s">
        <v>695</v>
      </c>
      <c r="E314" s="24">
        <v>4387154090770</v>
      </c>
      <c r="F314" s="23" t="s">
        <v>694</v>
      </c>
      <c r="G314" s="23" t="s">
        <v>190</v>
      </c>
      <c r="H314" s="23" t="s">
        <v>869</v>
      </c>
      <c r="I314" s="23" t="s">
        <v>849</v>
      </c>
      <c r="J314" s="23" t="s">
        <v>414</v>
      </c>
      <c r="K314" s="23">
        <f t="shared" ca="1" si="8"/>
        <v>11229379</v>
      </c>
      <c r="L314" s="23" t="s">
        <v>694</v>
      </c>
      <c r="M314" s="23" t="s">
        <v>400</v>
      </c>
      <c r="N314" s="23" t="s">
        <v>198</v>
      </c>
      <c r="O314" s="23" t="s">
        <v>456</v>
      </c>
      <c r="P314" s="23" t="s">
        <v>190</v>
      </c>
      <c r="Q314">
        <f t="shared" ca="1" si="9"/>
        <v>5189</v>
      </c>
    </row>
    <row r="315" spans="1:17" x14ac:dyDescent="0.25">
      <c r="A315" s="23" t="s">
        <v>696</v>
      </c>
      <c r="B315" s="24">
        <v>323</v>
      </c>
      <c r="C315" s="23" t="s">
        <v>697</v>
      </c>
      <c r="D315" s="23" t="s">
        <v>698</v>
      </c>
      <c r="E315" s="24">
        <v>4389154090856</v>
      </c>
      <c r="F315" s="23" t="s">
        <v>697</v>
      </c>
      <c r="G315" s="23" t="s">
        <v>190</v>
      </c>
      <c r="H315" s="23" t="s">
        <v>869</v>
      </c>
      <c r="I315" s="23" t="s">
        <v>849</v>
      </c>
      <c r="J315" s="23" t="s">
        <v>354</v>
      </c>
      <c r="K315" s="23">
        <f t="shared" ca="1" si="8"/>
        <v>11246636</v>
      </c>
      <c r="L315" s="23" t="s">
        <v>697</v>
      </c>
      <c r="M315" s="23" t="s">
        <v>400</v>
      </c>
      <c r="N315" s="23" t="s">
        <v>198</v>
      </c>
      <c r="O315" s="23" t="s">
        <v>251</v>
      </c>
      <c r="P315" s="23" t="s">
        <v>190</v>
      </c>
      <c r="Q315">
        <f t="shared" ca="1" si="9"/>
        <v>7793</v>
      </c>
    </row>
    <row r="316" spans="1:17" x14ac:dyDescent="0.25">
      <c r="A316" s="23" t="s">
        <v>699</v>
      </c>
      <c r="B316" s="24">
        <v>325</v>
      </c>
      <c r="C316" s="23" t="s">
        <v>700</v>
      </c>
      <c r="D316" s="23" t="s">
        <v>701</v>
      </c>
      <c r="E316" s="24">
        <v>4396154091155</v>
      </c>
      <c r="F316" s="23" t="s">
        <v>700</v>
      </c>
      <c r="G316" s="23" t="s">
        <v>190</v>
      </c>
      <c r="H316" s="23" t="s">
        <v>869</v>
      </c>
      <c r="I316" s="23" t="s">
        <v>850</v>
      </c>
      <c r="J316" s="23" t="s">
        <v>414</v>
      </c>
      <c r="K316" s="23">
        <f t="shared" ca="1" si="8"/>
        <v>11269324</v>
      </c>
      <c r="L316" s="23" t="s">
        <v>700</v>
      </c>
      <c r="M316" s="23" t="s">
        <v>400</v>
      </c>
      <c r="N316" s="23" t="s">
        <v>198</v>
      </c>
      <c r="O316" s="23" t="s">
        <v>251</v>
      </c>
      <c r="P316" s="23" t="s">
        <v>190</v>
      </c>
      <c r="Q316">
        <f t="shared" ca="1" si="9"/>
        <v>1822</v>
      </c>
    </row>
    <row r="317" spans="1:17" x14ac:dyDescent="0.25">
      <c r="A317" s="23" t="s">
        <v>702</v>
      </c>
      <c r="B317" s="24">
        <v>327</v>
      </c>
      <c r="C317" s="23" t="s">
        <v>703</v>
      </c>
      <c r="D317" s="23" t="s">
        <v>704</v>
      </c>
      <c r="E317" s="24">
        <v>4406154091460</v>
      </c>
      <c r="F317" s="23" t="s">
        <v>703</v>
      </c>
      <c r="G317" s="23" t="s">
        <v>190</v>
      </c>
      <c r="H317" s="23" t="s">
        <v>869</v>
      </c>
      <c r="I317" s="23" t="s">
        <v>851</v>
      </c>
      <c r="J317" s="23" t="s">
        <v>398</v>
      </c>
      <c r="K317" s="23">
        <f t="shared" ca="1" si="8"/>
        <v>11248443</v>
      </c>
      <c r="L317" s="23" t="s">
        <v>703</v>
      </c>
      <c r="M317" s="23" t="s">
        <v>400</v>
      </c>
      <c r="N317" s="23" t="s">
        <v>198</v>
      </c>
      <c r="O317" s="23" t="s">
        <v>456</v>
      </c>
      <c r="P317" s="23" t="s">
        <v>190</v>
      </c>
      <c r="Q317">
        <f t="shared" ca="1" si="9"/>
        <v>9826</v>
      </c>
    </row>
    <row r="318" spans="1:17" x14ac:dyDescent="0.25">
      <c r="A318" s="23" t="s">
        <v>705</v>
      </c>
      <c r="B318" s="24">
        <v>329</v>
      </c>
      <c r="C318" s="23" t="s">
        <v>706</v>
      </c>
      <c r="D318" s="23" t="s">
        <v>707</v>
      </c>
      <c r="E318" s="24">
        <v>4409154091562</v>
      </c>
      <c r="F318" s="23" t="s">
        <v>706</v>
      </c>
      <c r="G318" s="23" t="s">
        <v>190</v>
      </c>
      <c r="H318" s="23" t="s">
        <v>869</v>
      </c>
      <c r="I318" s="23" t="s">
        <v>852</v>
      </c>
      <c r="J318" s="23" t="s">
        <v>398</v>
      </c>
      <c r="K318" s="23">
        <f t="shared" ca="1" si="8"/>
        <v>11223931</v>
      </c>
      <c r="L318" s="23" t="s">
        <v>706</v>
      </c>
      <c r="M318" s="23" t="s">
        <v>400</v>
      </c>
      <c r="N318" s="23" t="s">
        <v>198</v>
      </c>
      <c r="O318" s="23" t="s">
        <v>251</v>
      </c>
      <c r="P318" s="23" t="s">
        <v>190</v>
      </c>
      <c r="Q318">
        <f t="shared" ca="1" si="9"/>
        <v>4936</v>
      </c>
    </row>
    <row r="319" spans="1:17" x14ac:dyDescent="0.25">
      <c r="A319" s="23" t="s">
        <v>708</v>
      </c>
      <c r="B319" s="24">
        <v>331</v>
      </c>
      <c r="C319" s="23" t="s">
        <v>709</v>
      </c>
      <c r="D319" s="23" t="s">
        <v>710</v>
      </c>
      <c r="E319" s="24">
        <v>4417154091872</v>
      </c>
      <c r="F319" s="23" t="s">
        <v>709</v>
      </c>
      <c r="G319" s="23" t="s">
        <v>190</v>
      </c>
      <c r="H319" s="23" t="s">
        <v>869</v>
      </c>
      <c r="I319" s="23" t="s">
        <v>852</v>
      </c>
      <c r="J319" s="23" t="s">
        <v>398</v>
      </c>
      <c r="K319" s="23">
        <f t="shared" ca="1" si="8"/>
        <v>11232147</v>
      </c>
      <c r="L319" s="23" t="s">
        <v>709</v>
      </c>
      <c r="M319" s="23" t="s">
        <v>400</v>
      </c>
      <c r="N319" s="23" t="s">
        <v>198</v>
      </c>
      <c r="O319" s="23" t="s">
        <v>456</v>
      </c>
      <c r="P319" s="23" t="s">
        <v>190</v>
      </c>
      <c r="Q319">
        <f t="shared" ca="1" si="9"/>
        <v>1781</v>
      </c>
    </row>
    <row r="320" spans="1:17" x14ac:dyDescent="0.25">
      <c r="A320" s="23" t="s">
        <v>711</v>
      </c>
      <c r="B320" s="24">
        <v>333</v>
      </c>
      <c r="C320" s="23" t="s">
        <v>712</v>
      </c>
      <c r="D320" s="23" t="s">
        <v>713</v>
      </c>
      <c r="E320" s="24">
        <v>4422154092056</v>
      </c>
      <c r="F320" s="23" t="s">
        <v>712</v>
      </c>
      <c r="G320" s="23" t="s">
        <v>190</v>
      </c>
      <c r="H320" s="23" t="s">
        <v>869</v>
      </c>
      <c r="I320" s="23" t="s">
        <v>852</v>
      </c>
      <c r="J320" s="23" t="s">
        <v>388</v>
      </c>
      <c r="K320" s="23">
        <f t="shared" ca="1" si="8"/>
        <v>11249169</v>
      </c>
      <c r="L320" s="23" t="s">
        <v>712</v>
      </c>
      <c r="M320" s="23" t="s">
        <v>400</v>
      </c>
      <c r="N320" s="23" t="s">
        <v>198</v>
      </c>
      <c r="O320" s="23" t="s">
        <v>251</v>
      </c>
      <c r="P320" s="23" t="s">
        <v>190</v>
      </c>
      <c r="Q320">
        <f t="shared" ca="1" si="9"/>
        <v>7899</v>
      </c>
    </row>
    <row r="321" spans="1:17" x14ac:dyDescent="0.25">
      <c r="A321" s="23" t="s">
        <v>714</v>
      </c>
      <c r="B321" s="24">
        <v>335</v>
      </c>
      <c r="C321" s="23" t="s">
        <v>715</v>
      </c>
      <c r="D321" s="23" t="s">
        <v>716</v>
      </c>
      <c r="E321" s="24">
        <v>4427154092212</v>
      </c>
      <c r="F321" s="23" t="s">
        <v>715</v>
      </c>
      <c r="G321" s="23" t="s">
        <v>190</v>
      </c>
      <c r="H321" s="23" t="s">
        <v>869</v>
      </c>
      <c r="I321" s="23" t="s">
        <v>852</v>
      </c>
      <c r="J321" s="23" t="s">
        <v>492</v>
      </c>
      <c r="K321" s="23">
        <f t="shared" ca="1" si="8"/>
        <v>11281817</v>
      </c>
      <c r="L321" s="23" t="s">
        <v>715</v>
      </c>
      <c r="M321" s="23" t="s">
        <v>400</v>
      </c>
      <c r="N321" s="23" t="s">
        <v>198</v>
      </c>
      <c r="O321" s="23" t="s">
        <v>305</v>
      </c>
      <c r="P321" s="23" t="s">
        <v>282</v>
      </c>
      <c r="Q321">
        <f t="shared" ca="1" si="9"/>
        <v>2178</v>
      </c>
    </row>
    <row r="322" spans="1:17" x14ac:dyDescent="0.25">
      <c r="A322" s="23" t="s">
        <v>717</v>
      </c>
      <c r="B322" s="24">
        <v>337</v>
      </c>
      <c r="C322" s="23" t="s">
        <v>718</v>
      </c>
      <c r="D322" s="23" t="s">
        <v>719</v>
      </c>
      <c r="E322" s="24">
        <v>4433154092476</v>
      </c>
      <c r="F322" s="23" t="s">
        <v>718</v>
      </c>
      <c r="G322" s="23" t="s">
        <v>190</v>
      </c>
      <c r="H322" s="23" t="s">
        <v>869</v>
      </c>
      <c r="I322" s="23" t="s">
        <v>853</v>
      </c>
      <c r="J322" s="23" t="s">
        <v>545</v>
      </c>
      <c r="K322" s="23">
        <f t="shared" ca="1" si="8"/>
        <v>11221775</v>
      </c>
      <c r="L322" s="23" t="s">
        <v>718</v>
      </c>
      <c r="M322" s="23" t="s">
        <v>400</v>
      </c>
      <c r="N322" s="23" t="s">
        <v>198</v>
      </c>
      <c r="O322" s="23" t="s">
        <v>251</v>
      </c>
      <c r="P322" s="23" t="s">
        <v>190</v>
      </c>
      <c r="Q322">
        <f t="shared" ca="1" si="9"/>
        <v>9370</v>
      </c>
    </row>
    <row r="323" spans="1:17" x14ac:dyDescent="0.25">
      <c r="A323" s="23" t="s">
        <v>720</v>
      </c>
      <c r="B323" s="24">
        <v>339</v>
      </c>
      <c r="C323" s="23" t="s">
        <v>721</v>
      </c>
      <c r="D323" s="23" t="s">
        <v>722</v>
      </c>
      <c r="E323" s="24">
        <v>4438154092665</v>
      </c>
      <c r="F323" s="23" t="s">
        <v>721</v>
      </c>
      <c r="G323" s="23" t="s">
        <v>190</v>
      </c>
      <c r="H323" s="23" t="s">
        <v>869</v>
      </c>
      <c r="I323" s="23" t="s">
        <v>853</v>
      </c>
      <c r="J323" s="23" t="s">
        <v>545</v>
      </c>
      <c r="K323" s="23">
        <f t="shared" ref="K323:K335" ca="1" si="10">RANDBETWEEN(11215486,11298765)</f>
        <v>11249923</v>
      </c>
      <c r="L323" s="23" t="s">
        <v>721</v>
      </c>
      <c r="M323" s="23" t="s">
        <v>400</v>
      </c>
      <c r="N323" s="23" t="s">
        <v>198</v>
      </c>
      <c r="O323" s="23" t="s">
        <v>456</v>
      </c>
      <c r="P323" s="23" t="s">
        <v>190</v>
      </c>
      <c r="Q323">
        <f t="shared" ref="Q323:Q335" ca="1" si="11">RANDBETWEEN(100,10000)</f>
        <v>7877</v>
      </c>
    </row>
    <row r="324" spans="1:17" x14ac:dyDescent="0.25">
      <c r="A324" s="23" t="s">
        <v>723</v>
      </c>
      <c r="B324" s="24">
        <v>341</v>
      </c>
      <c r="C324" s="23" t="s">
        <v>724</v>
      </c>
      <c r="D324" s="23" t="s">
        <v>725</v>
      </c>
      <c r="E324" s="24">
        <v>4444154092904</v>
      </c>
      <c r="F324" s="23" t="s">
        <v>724</v>
      </c>
      <c r="G324" s="23" t="s">
        <v>190</v>
      </c>
      <c r="H324" s="23" t="s">
        <v>869</v>
      </c>
      <c r="I324" s="23" t="s">
        <v>854</v>
      </c>
      <c r="J324" s="23" t="s">
        <v>545</v>
      </c>
      <c r="K324" s="23">
        <f t="shared" ca="1" si="10"/>
        <v>11269003</v>
      </c>
      <c r="L324" s="23" t="s">
        <v>724</v>
      </c>
      <c r="M324" s="23" t="s">
        <v>400</v>
      </c>
      <c r="N324" s="23" t="s">
        <v>198</v>
      </c>
      <c r="O324" s="23" t="s">
        <v>251</v>
      </c>
      <c r="P324" s="23" t="s">
        <v>190</v>
      </c>
      <c r="Q324">
        <f t="shared" ca="1" si="11"/>
        <v>7836</v>
      </c>
    </row>
    <row r="325" spans="1:17" x14ac:dyDescent="0.25">
      <c r="A325" s="23" t="s">
        <v>726</v>
      </c>
      <c r="B325" s="24">
        <v>343</v>
      </c>
      <c r="C325" s="23" t="s">
        <v>727</v>
      </c>
      <c r="D325" s="23" t="s">
        <v>728</v>
      </c>
      <c r="E325" s="24">
        <v>4450154093078</v>
      </c>
      <c r="F325" s="23" t="s">
        <v>727</v>
      </c>
      <c r="G325" s="23" t="s">
        <v>190</v>
      </c>
      <c r="H325" s="23" t="s">
        <v>869</v>
      </c>
      <c r="I325" s="23" t="s">
        <v>854</v>
      </c>
      <c r="J325" s="23" t="s">
        <v>545</v>
      </c>
      <c r="K325" s="23">
        <f t="shared" ca="1" si="10"/>
        <v>11262897</v>
      </c>
      <c r="L325" s="23" t="s">
        <v>727</v>
      </c>
      <c r="M325" s="23" t="s">
        <v>400</v>
      </c>
      <c r="N325" s="23" t="s">
        <v>198</v>
      </c>
      <c r="O325" s="23" t="s">
        <v>456</v>
      </c>
      <c r="P325" s="23" t="s">
        <v>190</v>
      </c>
      <c r="Q325">
        <f t="shared" ca="1" si="11"/>
        <v>9090</v>
      </c>
    </row>
    <row r="326" spans="1:17" x14ac:dyDescent="0.25">
      <c r="A326" s="23" t="s">
        <v>729</v>
      </c>
      <c r="B326" s="24">
        <v>345</v>
      </c>
      <c r="C326" s="23" t="s">
        <v>730</v>
      </c>
      <c r="D326" s="23" t="s">
        <v>731</v>
      </c>
      <c r="E326" s="24">
        <v>4454154093229</v>
      </c>
      <c r="F326" s="23" t="s">
        <v>730</v>
      </c>
      <c r="G326" s="23" t="s">
        <v>190</v>
      </c>
      <c r="H326" s="23" t="s">
        <v>870</v>
      </c>
      <c r="I326" s="23" t="s">
        <v>855</v>
      </c>
      <c r="J326" s="23" t="s">
        <v>392</v>
      </c>
      <c r="K326" s="23">
        <f t="shared" ca="1" si="10"/>
        <v>11273606</v>
      </c>
      <c r="L326" s="23" t="s">
        <v>730</v>
      </c>
      <c r="M326" s="23" t="s">
        <v>400</v>
      </c>
      <c r="N326" s="23" t="s">
        <v>198</v>
      </c>
      <c r="O326" s="23" t="s">
        <v>251</v>
      </c>
      <c r="P326" s="23" t="s">
        <v>190</v>
      </c>
      <c r="Q326">
        <f t="shared" ca="1" si="11"/>
        <v>738</v>
      </c>
    </row>
    <row r="327" spans="1:17" x14ac:dyDescent="0.25">
      <c r="A327" s="23" t="s">
        <v>732</v>
      </c>
      <c r="B327" s="24">
        <v>349</v>
      </c>
      <c r="C327" s="23" t="s">
        <v>733</v>
      </c>
      <c r="D327" s="23" t="s">
        <v>734</v>
      </c>
      <c r="E327" s="24">
        <v>4464154163690</v>
      </c>
      <c r="F327" s="23" t="s">
        <v>733</v>
      </c>
      <c r="G327" s="23" t="s">
        <v>190</v>
      </c>
      <c r="H327" s="23" t="s">
        <v>870</v>
      </c>
      <c r="I327" s="23" t="s">
        <v>856</v>
      </c>
      <c r="J327" s="23" t="s">
        <v>438</v>
      </c>
      <c r="K327" s="23">
        <f t="shared" ca="1" si="10"/>
        <v>11286452</v>
      </c>
      <c r="L327" s="23" t="s">
        <v>733</v>
      </c>
      <c r="M327" s="23" t="s">
        <v>400</v>
      </c>
      <c r="N327" s="23" t="s">
        <v>198</v>
      </c>
      <c r="O327" s="23" t="s">
        <v>456</v>
      </c>
      <c r="P327" s="23" t="s">
        <v>190</v>
      </c>
      <c r="Q327">
        <f t="shared" ca="1" si="11"/>
        <v>2505</v>
      </c>
    </row>
    <row r="328" spans="1:17" x14ac:dyDescent="0.25">
      <c r="A328" s="23" t="s">
        <v>735</v>
      </c>
      <c r="B328" s="24">
        <v>351</v>
      </c>
      <c r="C328" s="23" t="s">
        <v>736</v>
      </c>
      <c r="D328" s="23" t="s">
        <v>737</v>
      </c>
      <c r="E328" s="24">
        <v>4470154163962</v>
      </c>
      <c r="F328" s="23" t="s">
        <v>736</v>
      </c>
      <c r="G328" s="23" t="s">
        <v>190</v>
      </c>
      <c r="H328" s="23" t="s">
        <v>870</v>
      </c>
      <c r="I328" s="23" t="s">
        <v>856</v>
      </c>
      <c r="J328" s="23" t="s">
        <v>398</v>
      </c>
      <c r="K328" s="23">
        <f t="shared" ca="1" si="10"/>
        <v>11225821</v>
      </c>
      <c r="L328" s="23" t="s">
        <v>736</v>
      </c>
      <c r="M328" s="23" t="s">
        <v>400</v>
      </c>
      <c r="N328" s="23" t="s">
        <v>198</v>
      </c>
      <c r="O328" s="23" t="s">
        <v>305</v>
      </c>
      <c r="P328" s="23" t="s">
        <v>282</v>
      </c>
      <c r="Q328">
        <f t="shared" ca="1" si="11"/>
        <v>3897</v>
      </c>
    </row>
    <row r="329" spans="1:17" x14ac:dyDescent="0.25">
      <c r="A329" s="23" t="s">
        <v>738</v>
      </c>
      <c r="B329" s="24">
        <v>353</v>
      </c>
      <c r="C329" s="23" t="s">
        <v>739</v>
      </c>
      <c r="D329" s="23" t="s">
        <v>740</v>
      </c>
      <c r="E329" s="24">
        <v>4474154164177</v>
      </c>
      <c r="F329" s="23" t="s">
        <v>739</v>
      </c>
      <c r="G329" s="23" t="s">
        <v>190</v>
      </c>
      <c r="H329" s="23" t="s">
        <v>870</v>
      </c>
      <c r="I329" s="23" t="s">
        <v>857</v>
      </c>
      <c r="J329" s="23" t="s">
        <v>421</v>
      </c>
      <c r="K329" s="23">
        <f t="shared" ca="1" si="10"/>
        <v>11277502</v>
      </c>
      <c r="L329" s="23" t="s">
        <v>739</v>
      </c>
      <c r="M329" s="23" t="s">
        <v>400</v>
      </c>
      <c r="N329" s="23" t="s">
        <v>198</v>
      </c>
      <c r="O329" s="23" t="s">
        <v>251</v>
      </c>
      <c r="P329" s="23" t="s">
        <v>190</v>
      </c>
      <c r="Q329">
        <f t="shared" ca="1" si="11"/>
        <v>4509</v>
      </c>
    </row>
    <row r="330" spans="1:17" x14ac:dyDescent="0.25">
      <c r="A330" s="23" t="s">
        <v>741</v>
      </c>
      <c r="B330" s="24">
        <v>355</v>
      </c>
      <c r="C330" s="23" t="s">
        <v>742</v>
      </c>
      <c r="D330" s="23" t="s">
        <v>743</v>
      </c>
      <c r="E330" s="24">
        <v>4478154164489</v>
      </c>
      <c r="F330" s="23" t="s">
        <v>742</v>
      </c>
      <c r="G330" s="23" t="s">
        <v>190</v>
      </c>
      <c r="H330" s="23" t="s">
        <v>870</v>
      </c>
      <c r="I330" s="23" t="s">
        <v>858</v>
      </c>
      <c r="J330" s="23" t="s">
        <v>388</v>
      </c>
      <c r="K330" s="23">
        <f t="shared" ca="1" si="10"/>
        <v>11259668</v>
      </c>
      <c r="L330" s="23" t="s">
        <v>742</v>
      </c>
      <c r="M330" s="23" t="s">
        <v>400</v>
      </c>
      <c r="N330" s="23" t="s">
        <v>198</v>
      </c>
      <c r="O330" s="23" t="s">
        <v>251</v>
      </c>
      <c r="P330" s="23" t="s">
        <v>190</v>
      </c>
      <c r="Q330">
        <f t="shared" ca="1" si="11"/>
        <v>1801</v>
      </c>
    </row>
    <row r="331" spans="1:17" x14ac:dyDescent="0.25">
      <c r="A331" s="23" t="s">
        <v>744</v>
      </c>
      <c r="B331" s="24">
        <v>357</v>
      </c>
      <c r="C331" s="23" t="s">
        <v>745</v>
      </c>
      <c r="D331" s="23" t="s">
        <v>746</v>
      </c>
      <c r="E331" s="24">
        <v>4480154164576</v>
      </c>
      <c r="F331" s="23" t="s">
        <v>745</v>
      </c>
      <c r="G331" s="23" t="s">
        <v>190</v>
      </c>
      <c r="H331" s="23" t="s">
        <v>870</v>
      </c>
      <c r="I331" s="23" t="s">
        <v>858</v>
      </c>
      <c r="J331" s="23" t="s">
        <v>489</v>
      </c>
      <c r="K331" s="23">
        <f t="shared" ca="1" si="10"/>
        <v>11242239</v>
      </c>
      <c r="L331" s="23" t="s">
        <v>745</v>
      </c>
      <c r="M331" s="23" t="s">
        <v>400</v>
      </c>
      <c r="N331" s="23" t="s">
        <v>198</v>
      </c>
      <c r="O331" s="23" t="s">
        <v>251</v>
      </c>
      <c r="P331" s="23" t="s">
        <v>190</v>
      </c>
      <c r="Q331">
        <f t="shared" ca="1" si="11"/>
        <v>1608</v>
      </c>
    </row>
    <row r="332" spans="1:17" x14ac:dyDescent="0.25">
      <c r="A332" s="23" t="s">
        <v>747</v>
      </c>
      <c r="B332" s="24">
        <v>359</v>
      </c>
      <c r="C332" s="23" t="s">
        <v>748</v>
      </c>
      <c r="D332" s="23" t="s">
        <v>749</v>
      </c>
      <c r="E332" s="24">
        <v>4486154164846</v>
      </c>
      <c r="F332" s="23" t="s">
        <v>748</v>
      </c>
      <c r="G332" s="23" t="s">
        <v>190</v>
      </c>
      <c r="H332" s="23" t="s">
        <v>870</v>
      </c>
      <c r="I332" s="23" t="s">
        <v>859</v>
      </c>
      <c r="J332" s="23" t="s">
        <v>375</v>
      </c>
      <c r="K332" s="23">
        <f t="shared" ca="1" si="10"/>
        <v>11298507</v>
      </c>
      <c r="L332" s="23" t="s">
        <v>745</v>
      </c>
      <c r="M332" s="23" t="s">
        <v>400</v>
      </c>
      <c r="N332" s="23" t="s">
        <v>198</v>
      </c>
      <c r="O332" s="23" t="s">
        <v>251</v>
      </c>
      <c r="P332" s="23" t="s">
        <v>190</v>
      </c>
      <c r="Q332">
        <f t="shared" ca="1" si="11"/>
        <v>7129</v>
      </c>
    </row>
    <row r="333" spans="1:17" x14ac:dyDescent="0.25">
      <c r="A333" s="23" t="s">
        <v>750</v>
      </c>
      <c r="B333" s="24">
        <v>361</v>
      </c>
      <c r="C333" s="23" t="s">
        <v>751</v>
      </c>
      <c r="D333" s="23" t="s">
        <v>752</v>
      </c>
      <c r="E333" s="24">
        <v>4490154165003</v>
      </c>
      <c r="F333" s="23" t="s">
        <v>751</v>
      </c>
      <c r="G333" s="23" t="s">
        <v>190</v>
      </c>
      <c r="H333" s="23" t="s">
        <v>870</v>
      </c>
      <c r="I333" s="23" t="s">
        <v>859</v>
      </c>
      <c r="J333" s="23" t="s">
        <v>375</v>
      </c>
      <c r="K333" s="23">
        <f t="shared" ca="1" si="10"/>
        <v>11287056</v>
      </c>
      <c r="L333" s="23" t="s">
        <v>751</v>
      </c>
      <c r="M333" s="23" t="s">
        <v>400</v>
      </c>
      <c r="N333" s="23" t="s">
        <v>198</v>
      </c>
      <c r="O333" s="23" t="s">
        <v>456</v>
      </c>
      <c r="P333" s="23" t="s">
        <v>190</v>
      </c>
      <c r="Q333">
        <f t="shared" ca="1" si="11"/>
        <v>1459</v>
      </c>
    </row>
    <row r="334" spans="1:17" x14ac:dyDescent="0.25">
      <c r="A334" s="23" t="s">
        <v>753</v>
      </c>
      <c r="B334" s="24">
        <v>363</v>
      </c>
      <c r="C334" s="23" t="s">
        <v>754</v>
      </c>
      <c r="D334" s="23" t="s">
        <v>755</v>
      </c>
      <c r="E334" s="24">
        <v>4494154165168</v>
      </c>
      <c r="F334" s="23" t="s">
        <v>754</v>
      </c>
      <c r="G334" s="23" t="s">
        <v>190</v>
      </c>
      <c r="H334" s="23" t="s">
        <v>870</v>
      </c>
      <c r="I334" s="23" t="s">
        <v>860</v>
      </c>
      <c r="J334" s="23" t="s">
        <v>421</v>
      </c>
      <c r="K334" s="23">
        <f t="shared" ca="1" si="10"/>
        <v>11259542</v>
      </c>
      <c r="L334" s="23" t="s">
        <v>754</v>
      </c>
      <c r="M334" s="23" t="s">
        <v>400</v>
      </c>
      <c r="N334" s="23" t="s">
        <v>198</v>
      </c>
      <c r="O334" s="23" t="s">
        <v>251</v>
      </c>
      <c r="P334" s="23" t="s">
        <v>190</v>
      </c>
      <c r="Q334">
        <f t="shared" ca="1" si="11"/>
        <v>1081</v>
      </c>
    </row>
    <row r="335" spans="1:17" x14ac:dyDescent="0.25">
      <c r="A335" s="23" t="s">
        <v>756</v>
      </c>
      <c r="B335" s="24">
        <v>365</v>
      </c>
      <c r="C335" s="23" t="s">
        <v>757</v>
      </c>
      <c r="D335" s="23" t="s">
        <v>758</v>
      </c>
      <c r="E335" s="24">
        <v>4500154165335</v>
      </c>
      <c r="F335" s="23" t="s">
        <v>757</v>
      </c>
      <c r="G335" s="23" t="s">
        <v>190</v>
      </c>
      <c r="H335" s="23" t="s">
        <v>865</v>
      </c>
      <c r="I335" s="23" t="s">
        <v>809</v>
      </c>
      <c r="J335" s="23" t="s">
        <v>759</v>
      </c>
      <c r="K335" s="23">
        <f t="shared" ca="1" si="10"/>
        <v>11234006</v>
      </c>
      <c r="L335" s="23" t="s">
        <v>757</v>
      </c>
      <c r="M335" s="23" t="s">
        <v>400</v>
      </c>
      <c r="N335" s="23" t="s">
        <v>198</v>
      </c>
      <c r="O335" s="23" t="s">
        <v>251</v>
      </c>
      <c r="P335" s="23" t="s">
        <v>190</v>
      </c>
      <c r="Q335">
        <f t="shared" ca="1" si="11"/>
        <v>7278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>
      <selection activeCell="I8" sqref="I8"/>
    </sheetView>
  </sheetViews>
  <sheetFormatPr defaultRowHeight="15" x14ac:dyDescent="0.25"/>
  <cols>
    <col min="1" max="1" width="10.85546875" customWidth="1"/>
    <col min="2" max="2" width="13.7109375" bestFit="1" customWidth="1"/>
    <col min="3" max="3" width="11.85546875" bestFit="1" customWidth="1"/>
    <col min="4" max="4" width="8" bestFit="1" customWidth="1"/>
    <col min="5" max="5" width="7.7109375" bestFit="1" customWidth="1"/>
    <col min="6" max="6" width="12.140625" bestFit="1" customWidth="1"/>
    <col min="7" max="7" width="12" bestFit="1" customWidth="1"/>
    <col min="8" max="8" width="18" bestFit="1" customWidth="1"/>
    <col min="9" max="9" width="15.28515625" bestFit="1" customWidth="1"/>
    <col min="10" max="10" width="16.140625" bestFit="1" customWidth="1"/>
  </cols>
  <sheetData>
    <row r="1" spans="1:10" x14ac:dyDescent="0.25">
      <c r="A1" t="s">
        <v>112</v>
      </c>
      <c r="B1" s="2" t="s">
        <v>101</v>
      </c>
      <c r="C1" s="2" t="s">
        <v>102</v>
      </c>
      <c r="D1" s="2" t="s">
        <v>103</v>
      </c>
      <c r="E1" s="2" t="s">
        <v>104</v>
      </c>
      <c r="F1" s="2" t="s">
        <v>105</v>
      </c>
      <c r="G1" s="2" t="s">
        <v>157</v>
      </c>
      <c r="H1" s="2" t="s">
        <v>158</v>
      </c>
      <c r="I1" s="2" t="s">
        <v>141</v>
      </c>
      <c r="J1" s="2" t="s">
        <v>156</v>
      </c>
    </row>
    <row r="2" spans="1:10" x14ac:dyDescent="0.25">
      <c r="A2" s="11">
        <v>43831</v>
      </c>
      <c r="B2">
        <f ca="1">RANDBETWEEN(500,1500)</f>
        <v>679</v>
      </c>
      <c r="C2">
        <f ca="1">ROUND(B2*RANDBETWEEN(10,40)/100,0)</f>
        <v>183</v>
      </c>
      <c r="D2">
        <f ca="1">ROUND(C2*RANDBETWEEN(10,40)/100,0)</f>
        <v>18</v>
      </c>
      <c r="E2">
        <f ca="1">ROUND(D2*RANDBETWEEN(10,40)/100,0)</f>
        <v>4</v>
      </c>
      <c r="F2">
        <f ca="1">ROUND(D2*RANDBETWEEN(10,20)/100,0)</f>
        <v>3</v>
      </c>
      <c r="G2">
        <f ca="1">RANDBETWEEN(10,1000)</f>
        <v>245</v>
      </c>
      <c r="H2">
        <f ca="1">RANDBETWEEN(10,1000)</f>
        <v>518</v>
      </c>
      <c r="I2">
        <f ca="1">RANDBETWEEN(40,90)/100</f>
        <v>0.59</v>
      </c>
      <c r="J2">
        <f ca="1">RANDBETWEEN(10,60)</f>
        <v>15</v>
      </c>
    </row>
    <row r="3" spans="1:10" x14ac:dyDescent="0.25">
      <c r="A3" s="11">
        <v>43832</v>
      </c>
      <c r="B3">
        <f t="shared" ref="B3:B66" ca="1" si="0">RANDBETWEEN(500,1500)</f>
        <v>699</v>
      </c>
      <c r="C3">
        <f t="shared" ref="C3:E66" ca="1" si="1">ROUND(B3*RANDBETWEEN(10,40)/100,0)</f>
        <v>196</v>
      </c>
      <c r="D3">
        <f t="shared" ref="D3" ca="1" si="2">ROUND(C3*RANDBETWEEN(10,40)/100,0)</f>
        <v>25</v>
      </c>
      <c r="E3">
        <f t="shared" ca="1" si="1"/>
        <v>9</v>
      </c>
      <c r="F3">
        <f t="shared" ref="F3:F66" ca="1" si="3">ROUND(D3*RANDBETWEEN(10,20)/100,0)</f>
        <v>5</v>
      </c>
      <c r="G3">
        <f t="shared" ref="G3:H34" ca="1" si="4">RANDBETWEEN(10,1000)</f>
        <v>840</v>
      </c>
      <c r="H3">
        <f t="shared" ca="1" si="4"/>
        <v>791</v>
      </c>
      <c r="I3">
        <f t="shared" ref="I3:I66" ca="1" si="5">RANDBETWEEN(40,90)/100</f>
        <v>0.42</v>
      </c>
      <c r="J3">
        <f t="shared" ref="J3:J66" ca="1" si="6">RANDBETWEEN(10,60)</f>
        <v>35</v>
      </c>
    </row>
    <row r="4" spans="1:10" x14ac:dyDescent="0.25">
      <c r="A4" s="11">
        <v>43833</v>
      </c>
      <c r="B4">
        <f t="shared" ca="1" si="0"/>
        <v>652</v>
      </c>
      <c r="C4">
        <f t="shared" ca="1" si="1"/>
        <v>85</v>
      </c>
      <c r="D4">
        <f t="shared" ref="D4" ca="1" si="7">ROUND(C4*RANDBETWEEN(10,40)/100,0)</f>
        <v>14</v>
      </c>
      <c r="E4">
        <f t="shared" ca="1" si="1"/>
        <v>2</v>
      </c>
      <c r="F4">
        <f t="shared" ca="1" si="3"/>
        <v>3</v>
      </c>
      <c r="G4">
        <f t="shared" ca="1" si="4"/>
        <v>477</v>
      </c>
      <c r="H4">
        <f t="shared" ca="1" si="4"/>
        <v>24</v>
      </c>
      <c r="I4">
        <f t="shared" ca="1" si="5"/>
        <v>0.56000000000000005</v>
      </c>
      <c r="J4">
        <f t="shared" ca="1" si="6"/>
        <v>11</v>
      </c>
    </row>
    <row r="5" spans="1:10" x14ac:dyDescent="0.25">
      <c r="A5" s="11">
        <v>43834</v>
      </c>
      <c r="B5">
        <f t="shared" ca="1" si="0"/>
        <v>1417</v>
      </c>
      <c r="C5">
        <f t="shared" ca="1" si="1"/>
        <v>283</v>
      </c>
      <c r="D5">
        <f t="shared" ref="D5" ca="1" si="8">ROUND(C5*RANDBETWEEN(10,40)/100,0)</f>
        <v>62</v>
      </c>
      <c r="E5">
        <f t="shared" ca="1" si="1"/>
        <v>12</v>
      </c>
      <c r="F5">
        <f t="shared" ca="1" si="3"/>
        <v>12</v>
      </c>
      <c r="G5">
        <f t="shared" ca="1" si="4"/>
        <v>308</v>
      </c>
      <c r="H5">
        <f t="shared" ca="1" si="4"/>
        <v>699</v>
      </c>
      <c r="I5">
        <f t="shared" ca="1" si="5"/>
        <v>0.6</v>
      </c>
      <c r="J5">
        <f t="shared" ca="1" si="6"/>
        <v>52</v>
      </c>
    </row>
    <row r="6" spans="1:10" x14ac:dyDescent="0.25">
      <c r="A6" s="11">
        <v>43835</v>
      </c>
      <c r="B6">
        <f t="shared" ca="1" si="0"/>
        <v>1235</v>
      </c>
      <c r="C6">
        <f t="shared" ca="1" si="1"/>
        <v>185</v>
      </c>
      <c r="D6">
        <f t="shared" ref="D6" ca="1" si="9">ROUND(C6*RANDBETWEEN(10,40)/100,0)</f>
        <v>37</v>
      </c>
      <c r="E6">
        <f t="shared" ca="1" si="1"/>
        <v>7</v>
      </c>
      <c r="F6">
        <f t="shared" ca="1" si="3"/>
        <v>5</v>
      </c>
      <c r="G6">
        <f t="shared" ca="1" si="4"/>
        <v>766</v>
      </c>
      <c r="H6">
        <f t="shared" ca="1" si="4"/>
        <v>185</v>
      </c>
      <c r="I6">
        <f t="shared" ca="1" si="5"/>
        <v>0.56000000000000005</v>
      </c>
      <c r="J6">
        <f t="shared" ca="1" si="6"/>
        <v>34</v>
      </c>
    </row>
    <row r="7" spans="1:10" x14ac:dyDescent="0.25">
      <c r="A7" s="11">
        <v>43836</v>
      </c>
      <c r="B7">
        <f t="shared" ca="1" si="0"/>
        <v>625</v>
      </c>
      <c r="C7">
        <f t="shared" ca="1" si="1"/>
        <v>219</v>
      </c>
      <c r="D7">
        <f t="shared" ref="D7" ca="1" si="10">ROUND(C7*RANDBETWEEN(10,40)/100,0)</f>
        <v>26</v>
      </c>
      <c r="E7">
        <f t="shared" ca="1" si="1"/>
        <v>3</v>
      </c>
      <c r="F7">
        <f t="shared" ca="1" si="3"/>
        <v>3</v>
      </c>
      <c r="G7">
        <f t="shared" ca="1" si="4"/>
        <v>297</v>
      </c>
      <c r="H7">
        <f t="shared" ca="1" si="4"/>
        <v>32</v>
      </c>
      <c r="I7">
        <f t="shared" ca="1" si="5"/>
        <v>0.43</v>
      </c>
      <c r="J7">
        <f t="shared" ca="1" si="6"/>
        <v>20</v>
      </c>
    </row>
    <row r="8" spans="1:10" x14ac:dyDescent="0.25">
      <c r="A8" s="11">
        <v>43837</v>
      </c>
      <c r="B8">
        <f t="shared" ca="1" si="0"/>
        <v>1471</v>
      </c>
      <c r="C8">
        <f t="shared" ca="1" si="1"/>
        <v>191</v>
      </c>
      <c r="D8">
        <f t="shared" ref="D8" ca="1" si="11">ROUND(C8*RANDBETWEEN(10,40)/100,0)</f>
        <v>52</v>
      </c>
      <c r="E8">
        <f t="shared" ca="1" si="1"/>
        <v>19</v>
      </c>
      <c r="F8">
        <f t="shared" ca="1" si="3"/>
        <v>10</v>
      </c>
      <c r="G8">
        <f t="shared" ca="1" si="4"/>
        <v>161</v>
      </c>
      <c r="H8">
        <f t="shared" ca="1" si="4"/>
        <v>584</v>
      </c>
      <c r="I8">
        <f t="shared" ca="1" si="5"/>
        <v>0.77</v>
      </c>
      <c r="J8">
        <f t="shared" ca="1" si="6"/>
        <v>55</v>
      </c>
    </row>
    <row r="9" spans="1:10" x14ac:dyDescent="0.25">
      <c r="A9" s="11">
        <v>43838</v>
      </c>
      <c r="B9">
        <f t="shared" ca="1" si="0"/>
        <v>841</v>
      </c>
      <c r="C9">
        <f t="shared" ca="1" si="1"/>
        <v>261</v>
      </c>
      <c r="D9">
        <f t="shared" ref="D9" ca="1" si="12">ROUND(C9*RANDBETWEEN(10,40)/100,0)</f>
        <v>84</v>
      </c>
      <c r="E9">
        <f t="shared" ca="1" si="1"/>
        <v>32</v>
      </c>
      <c r="F9">
        <f t="shared" ca="1" si="3"/>
        <v>13</v>
      </c>
      <c r="G9">
        <f t="shared" ca="1" si="4"/>
        <v>72</v>
      </c>
      <c r="H9">
        <f t="shared" ca="1" si="4"/>
        <v>218</v>
      </c>
      <c r="I9">
        <f t="shared" ca="1" si="5"/>
        <v>0.67</v>
      </c>
      <c r="J9">
        <f t="shared" ca="1" si="6"/>
        <v>44</v>
      </c>
    </row>
    <row r="10" spans="1:10" x14ac:dyDescent="0.25">
      <c r="A10" s="11">
        <v>43839</v>
      </c>
      <c r="B10">
        <f t="shared" ca="1" si="0"/>
        <v>1171</v>
      </c>
      <c r="C10">
        <f t="shared" ca="1" si="1"/>
        <v>187</v>
      </c>
      <c r="D10">
        <f t="shared" ref="D10" ca="1" si="13">ROUND(C10*RANDBETWEEN(10,40)/100,0)</f>
        <v>34</v>
      </c>
      <c r="E10">
        <f t="shared" ca="1" si="1"/>
        <v>9</v>
      </c>
      <c r="F10">
        <f t="shared" ca="1" si="3"/>
        <v>4</v>
      </c>
      <c r="G10">
        <f t="shared" ca="1" si="4"/>
        <v>288</v>
      </c>
      <c r="H10">
        <f t="shared" ca="1" si="4"/>
        <v>656</v>
      </c>
      <c r="I10">
        <f t="shared" ca="1" si="5"/>
        <v>0.67</v>
      </c>
      <c r="J10">
        <f t="shared" ca="1" si="6"/>
        <v>16</v>
      </c>
    </row>
    <row r="11" spans="1:10" x14ac:dyDescent="0.25">
      <c r="A11" s="11">
        <v>43840</v>
      </c>
      <c r="B11">
        <f t="shared" ca="1" si="0"/>
        <v>1299</v>
      </c>
      <c r="C11">
        <f t="shared" ca="1" si="1"/>
        <v>364</v>
      </c>
      <c r="D11">
        <f t="shared" ref="D11" ca="1" si="14">ROUND(C11*RANDBETWEEN(10,40)/100,0)</f>
        <v>55</v>
      </c>
      <c r="E11">
        <f t="shared" ca="1" si="1"/>
        <v>12</v>
      </c>
      <c r="F11">
        <f t="shared" ca="1" si="3"/>
        <v>6</v>
      </c>
      <c r="G11">
        <f t="shared" ca="1" si="4"/>
        <v>380</v>
      </c>
      <c r="H11">
        <f t="shared" ca="1" si="4"/>
        <v>795</v>
      </c>
      <c r="I11">
        <f t="shared" ca="1" si="5"/>
        <v>0.6</v>
      </c>
      <c r="J11">
        <f t="shared" ca="1" si="6"/>
        <v>59</v>
      </c>
    </row>
    <row r="12" spans="1:10" x14ac:dyDescent="0.25">
      <c r="A12" s="11">
        <v>43841</v>
      </c>
      <c r="B12">
        <f t="shared" ca="1" si="0"/>
        <v>534</v>
      </c>
      <c r="C12">
        <f t="shared" ca="1" si="1"/>
        <v>107</v>
      </c>
      <c r="D12">
        <f t="shared" ref="D12" ca="1" si="15">ROUND(C12*RANDBETWEEN(10,40)/100,0)</f>
        <v>19</v>
      </c>
      <c r="E12">
        <f t="shared" ca="1" si="1"/>
        <v>4</v>
      </c>
      <c r="F12">
        <f t="shared" ca="1" si="3"/>
        <v>2</v>
      </c>
      <c r="G12">
        <f t="shared" ca="1" si="4"/>
        <v>775</v>
      </c>
      <c r="H12">
        <f t="shared" ca="1" si="4"/>
        <v>167</v>
      </c>
      <c r="I12">
        <f t="shared" ca="1" si="5"/>
        <v>0.78</v>
      </c>
      <c r="J12">
        <f t="shared" ca="1" si="6"/>
        <v>15</v>
      </c>
    </row>
    <row r="13" spans="1:10" x14ac:dyDescent="0.25">
      <c r="A13" s="11">
        <v>43842</v>
      </c>
      <c r="B13">
        <f t="shared" ca="1" si="0"/>
        <v>1229</v>
      </c>
      <c r="C13">
        <f t="shared" ca="1" si="1"/>
        <v>234</v>
      </c>
      <c r="D13">
        <f t="shared" ref="D13" ca="1" si="16">ROUND(C13*RANDBETWEEN(10,40)/100,0)</f>
        <v>84</v>
      </c>
      <c r="E13">
        <f t="shared" ca="1" si="1"/>
        <v>17</v>
      </c>
      <c r="F13">
        <f t="shared" ca="1" si="3"/>
        <v>8</v>
      </c>
      <c r="G13">
        <f t="shared" ca="1" si="4"/>
        <v>58</v>
      </c>
      <c r="H13">
        <f t="shared" ca="1" si="4"/>
        <v>284</v>
      </c>
      <c r="I13">
        <f t="shared" ca="1" si="5"/>
        <v>0.41</v>
      </c>
      <c r="J13">
        <f t="shared" ca="1" si="6"/>
        <v>54</v>
      </c>
    </row>
    <row r="14" spans="1:10" x14ac:dyDescent="0.25">
      <c r="A14" s="11">
        <v>43843</v>
      </c>
      <c r="B14">
        <f t="shared" ca="1" si="0"/>
        <v>1209</v>
      </c>
      <c r="C14">
        <f t="shared" ca="1" si="1"/>
        <v>387</v>
      </c>
      <c r="D14">
        <f t="shared" ref="D14" ca="1" si="17">ROUND(C14*RANDBETWEEN(10,40)/100,0)</f>
        <v>62</v>
      </c>
      <c r="E14">
        <f t="shared" ca="1" si="1"/>
        <v>15</v>
      </c>
      <c r="F14">
        <f t="shared" ca="1" si="3"/>
        <v>10</v>
      </c>
      <c r="G14">
        <f t="shared" ca="1" si="4"/>
        <v>947</v>
      </c>
      <c r="H14">
        <f t="shared" ca="1" si="4"/>
        <v>518</v>
      </c>
      <c r="I14">
        <f t="shared" ca="1" si="5"/>
        <v>0.42</v>
      </c>
      <c r="J14">
        <f t="shared" ca="1" si="6"/>
        <v>13</v>
      </c>
    </row>
    <row r="15" spans="1:10" x14ac:dyDescent="0.25">
      <c r="A15" s="11">
        <v>43844</v>
      </c>
      <c r="B15">
        <f t="shared" ca="1" si="0"/>
        <v>1086</v>
      </c>
      <c r="C15">
        <f t="shared" ca="1" si="1"/>
        <v>293</v>
      </c>
      <c r="D15">
        <f t="shared" ref="D15" ca="1" si="18">ROUND(C15*RANDBETWEEN(10,40)/100,0)</f>
        <v>47</v>
      </c>
      <c r="E15">
        <f t="shared" ca="1" si="1"/>
        <v>7</v>
      </c>
      <c r="F15">
        <f t="shared" ca="1" si="3"/>
        <v>7</v>
      </c>
      <c r="G15">
        <f t="shared" ca="1" si="4"/>
        <v>550</v>
      </c>
      <c r="H15">
        <f t="shared" ca="1" si="4"/>
        <v>570</v>
      </c>
      <c r="I15">
        <f t="shared" ca="1" si="5"/>
        <v>0.55000000000000004</v>
      </c>
      <c r="J15">
        <f t="shared" ca="1" si="6"/>
        <v>35</v>
      </c>
    </row>
    <row r="16" spans="1:10" x14ac:dyDescent="0.25">
      <c r="A16" s="11">
        <v>43845</v>
      </c>
      <c r="B16">
        <f t="shared" ca="1" si="0"/>
        <v>959</v>
      </c>
      <c r="C16">
        <f t="shared" ca="1" si="1"/>
        <v>163</v>
      </c>
      <c r="D16">
        <f t="shared" ref="D16" ca="1" si="19">ROUND(C16*RANDBETWEEN(10,40)/100,0)</f>
        <v>33</v>
      </c>
      <c r="E16">
        <f t="shared" ca="1" si="1"/>
        <v>12</v>
      </c>
      <c r="F16">
        <f t="shared" ca="1" si="3"/>
        <v>4</v>
      </c>
      <c r="G16">
        <f t="shared" ca="1" si="4"/>
        <v>427</v>
      </c>
      <c r="H16">
        <f t="shared" ca="1" si="4"/>
        <v>714</v>
      </c>
      <c r="I16">
        <f t="shared" ca="1" si="5"/>
        <v>0.72</v>
      </c>
      <c r="J16">
        <f t="shared" ca="1" si="6"/>
        <v>53</v>
      </c>
    </row>
    <row r="17" spans="1:10" x14ac:dyDescent="0.25">
      <c r="A17" s="11">
        <v>43846</v>
      </c>
      <c r="B17">
        <f t="shared" ca="1" si="0"/>
        <v>1322</v>
      </c>
      <c r="C17">
        <f t="shared" ca="1" si="1"/>
        <v>436</v>
      </c>
      <c r="D17">
        <f t="shared" ref="D17" ca="1" si="20">ROUND(C17*RANDBETWEEN(10,40)/100,0)</f>
        <v>126</v>
      </c>
      <c r="E17">
        <f t="shared" ca="1" si="1"/>
        <v>39</v>
      </c>
      <c r="F17">
        <f t="shared" ca="1" si="3"/>
        <v>20</v>
      </c>
      <c r="G17">
        <f t="shared" ca="1" si="4"/>
        <v>323</v>
      </c>
      <c r="H17">
        <f t="shared" ca="1" si="4"/>
        <v>357</v>
      </c>
      <c r="I17">
        <f t="shared" ca="1" si="5"/>
        <v>0.73</v>
      </c>
      <c r="J17">
        <f t="shared" ca="1" si="6"/>
        <v>11</v>
      </c>
    </row>
    <row r="18" spans="1:10" x14ac:dyDescent="0.25">
      <c r="A18" s="11">
        <v>43847</v>
      </c>
      <c r="B18">
        <f t="shared" ca="1" si="0"/>
        <v>1447</v>
      </c>
      <c r="C18">
        <f t="shared" ca="1" si="1"/>
        <v>145</v>
      </c>
      <c r="D18">
        <f t="shared" ref="D18" ca="1" si="21">ROUND(C18*RANDBETWEEN(10,40)/100,0)</f>
        <v>32</v>
      </c>
      <c r="E18">
        <f t="shared" ca="1" si="1"/>
        <v>8</v>
      </c>
      <c r="F18">
        <f t="shared" ca="1" si="3"/>
        <v>5</v>
      </c>
      <c r="G18">
        <f t="shared" ca="1" si="4"/>
        <v>344</v>
      </c>
      <c r="H18">
        <f t="shared" ca="1" si="4"/>
        <v>324</v>
      </c>
      <c r="I18">
        <f t="shared" ca="1" si="5"/>
        <v>0.46</v>
      </c>
      <c r="J18">
        <f t="shared" ca="1" si="6"/>
        <v>27</v>
      </c>
    </row>
    <row r="19" spans="1:10" x14ac:dyDescent="0.25">
      <c r="A19" s="11">
        <v>43848</v>
      </c>
      <c r="B19">
        <f t="shared" ca="1" si="0"/>
        <v>758</v>
      </c>
      <c r="C19">
        <f t="shared" ca="1" si="1"/>
        <v>197</v>
      </c>
      <c r="D19">
        <f t="shared" ref="D19" ca="1" si="22">ROUND(C19*RANDBETWEEN(10,40)/100,0)</f>
        <v>28</v>
      </c>
      <c r="E19">
        <f t="shared" ca="1" si="1"/>
        <v>9</v>
      </c>
      <c r="F19">
        <f t="shared" ca="1" si="3"/>
        <v>5</v>
      </c>
      <c r="G19">
        <f t="shared" ca="1" si="4"/>
        <v>922</v>
      </c>
      <c r="H19">
        <f t="shared" ca="1" si="4"/>
        <v>477</v>
      </c>
      <c r="I19">
        <f t="shared" ca="1" si="5"/>
        <v>0.51</v>
      </c>
      <c r="J19">
        <f t="shared" ca="1" si="6"/>
        <v>55</v>
      </c>
    </row>
    <row r="20" spans="1:10" x14ac:dyDescent="0.25">
      <c r="A20" s="11">
        <v>43849</v>
      </c>
      <c r="B20">
        <f t="shared" ca="1" si="0"/>
        <v>763</v>
      </c>
      <c r="C20">
        <f t="shared" ca="1" si="1"/>
        <v>221</v>
      </c>
      <c r="D20">
        <f t="shared" ref="D20" ca="1" si="23">ROUND(C20*RANDBETWEEN(10,40)/100,0)</f>
        <v>31</v>
      </c>
      <c r="E20">
        <f t="shared" ca="1" si="1"/>
        <v>10</v>
      </c>
      <c r="F20">
        <f t="shared" ca="1" si="3"/>
        <v>6</v>
      </c>
      <c r="G20">
        <f t="shared" ca="1" si="4"/>
        <v>683</v>
      </c>
      <c r="H20">
        <f t="shared" ca="1" si="4"/>
        <v>324</v>
      </c>
      <c r="I20">
        <f t="shared" ca="1" si="5"/>
        <v>0.48</v>
      </c>
      <c r="J20">
        <f t="shared" ca="1" si="6"/>
        <v>12</v>
      </c>
    </row>
    <row r="21" spans="1:10" x14ac:dyDescent="0.25">
      <c r="A21" s="11">
        <v>43850</v>
      </c>
      <c r="B21">
        <f t="shared" ca="1" si="0"/>
        <v>886</v>
      </c>
      <c r="C21">
        <f t="shared" ca="1" si="1"/>
        <v>275</v>
      </c>
      <c r="D21">
        <f t="shared" ref="D21" ca="1" si="24">ROUND(C21*RANDBETWEEN(10,40)/100,0)</f>
        <v>88</v>
      </c>
      <c r="E21">
        <f t="shared" ca="1" si="1"/>
        <v>11</v>
      </c>
      <c r="F21">
        <f t="shared" ca="1" si="3"/>
        <v>9</v>
      </c>
      <c r="G21">
        <f t="shared" ca="1" si="4"/>
        <v>198</v>
      </c>
      <c r="H21">
        <f t="shared" ca="1" si="4"/>
        <v>172</v>
      </c>
      <c r="I21">
        <f t="shared" ca="1" si="5"/>
        <v>0.66</v>
      </c>
      <c r="J21">
        <f t="shared" ca="1" si="6"/>
        <v>10</v>
      </c>
    </row>
    <row r="22" spans="1:10" x14ac:dyDescent="0.25">
      <c r="A22" s="11">
        <v>43851</v>
      </c>
      <c r="B22">
        <f t="shared" ca="1" si="0"/>
        <v>661</v>
      </c>
      <c r="C22">
        <f t="shared" ca="1" si="1"/>
        <v>185</v>
      </c>
      <c r="D22">
        <f t="shared" ref="D22" ca="1" si="25">ROUND(C22*RANDBETWEEN(10,40)/100,0)</f>
        <v>44</v>
      </c>
      <c r="E22">
        <f t="shared" ca="1" si="1"/>
        <v>7</v>
      </c>
      <c r="F22">
        <f t="shared" ca="1" si="3"/>
        <v>9</v>
      </c>
      <c r="G22">
        <f t="shared" ca="1" si="4"/>
        <v>792</v>
      </c>
      <c r="H22">
        <f t="shared" ca="1" si="4"/>
        <v>872</v>
      </c>
      <c r="I22">
        <f t="shared" ca="1" si="5"/>
        <v>0.54</v>
      </c>
      <c r="J22">
        <f t="shared" ca="1" si="6"/>
        <v>24</v>
      </c>
    </row>
    <row r="23" spans="1:10" x14ac:dyDescent="0.25">
      <c r="A23" s="11">
        <v>43852</v>
      </c>
      <c r="B23">
        <f t="shared" ca="1" si="0"/>
        <v>710</v>
      </c>
      <c r="C23">
        <f t="shared" ca="1" si="1"/>
        <v>92</v>
      </c>
      <c r="D23">
        <f t="shared" ref="D23" ca="1" si="26">ROUND(C23*RANDBETWEEN(10,40)/100,0)</f>
        <v>22</v>
      </c>
      <c r="E23">
        <f t="shared" ca="1" si="1"/>
        <v>3</v>
      </c>
      <c r="F23">
        <f t="shared" ca="1" si="3"/>
        <v>2</v>
      </c>
      <c r="G23">
        <f t="shared" ca="1" si="4"/>
        <v>536</v>
      </c>
      <c r="H23">
        <f t="shared" ca="1" si="4"/>
        <v>15</v>
      </c>
      <c r="I23">
        <f t="shared" ca="1" si="5"/>
        <v>0.71</v>
      </c>
      <c r="J23">
        <f t="shared" ca="1" si="6"/>
        <v>17</v>
      </c>
    </row>
    <row r="24" spans="1:10" x14ac:dyDescent="0.25">
      <c r="A24" s="11">
        <v>43853</v>
      </c>
      <c r="B24">
        <f t="shared" ca="1" si="0"/>
        <v>1369</v>
      </c>
      <c r="C24">
        <f t="shared" ca="1" si="1"/>
        <v>383</v>
      </c>
      <c r="D24">
        <f t="shared" ref="D24" ca="1" si="27">ROUND(C24*RANDBETWEEN(10,40)/100,0)</f>
        <v>107</v>
      </c>
      <c r="E24">
        <f t="shared" ca="1" si="1"/>
        <v>21</v>
      </c>
      <c r="F24">
        <f t="shared" ca="1" si="3"/>
        <v>19</v>
      </c>
      <c r="G24">
        <f t="shared" ca="1" si="4"/>
        <v>557</v>
      </c>
      <c r="H24">
        <f t="shared" ca="1" si="4"/>
        <v>886</v>
      </c>
      <c r="I24">
        <f t="shared" ca="1" si="5"/>
        <v>0.82</v>
      </c>
      <c r="J24">
        <f t="shared" ca="1" si="6"/>
        <v>15</v>
      </c>
    </row>
    <row r="25" spans="1:10" x14ac:dyDescent="0.25">
      <c r="A25" s="11">
        <v>43854</v>
      </c>
      <c r="B25">
        <f t="shared" ca="1" si="0"/>
        <v>765</v>
      </c>
      <c r="C25">
        <f t="shared" ca="1" si="1"/>
        <v>268</v>
      </c>
      <c r="D25">
        <f t="shared" ref="D25" ca="1" si="28">ROUND(C25*RANDBETWEEN(10,40)/100,0)</f>
        <v>56</v>
      </c>
      <c r="E25">
        <f t="shared" ca="1" si="1"/>
        <v>12</v>
      </c>
      <c r="F25">
        <f t="shared" ca="1" si="3"/>
        <v>8</v>
      </c>
      <c r="G25">
        <f t="shared" ca="1" si="4"/>
        <v>169</v>
      </c>
      <c r="H25">
        <f t="shared" ca="1" si="4"/>
        <v>472</v>
      </c>
      <c r="I25">
        <f t="shared" ca="1" si="5"/>
        <v>0.56000000000000005</v>
      </c>
      <c r="J25">
        <f t="shared" ca="1" si="6"/>
        <v>57</v>
      </c>
    </row>
    <row r="26" spans="1:10" x14ac:dyDescent="0.25">
      <c r="A26" s="11">
        <v>43855</v>
      </c>
      <c r="B26">
        <f t="shared" ca="1" si="0"/>
        <v>729</v>
      </c>
      <c r="C26">
        <f t="shared" ca="1" si="1"/>
        <v>204</v>
      </c>
      <c r="D26">
        <f t="shared" ref="D26" ca="1" si="29">ROUND(C26*RANDBETWEEN(10,40)/100,0)</f>
        <v>78</v>
      </c>
      <c r="E26">
        <f t="shared" ca="1" si="1"/>
        <v>15</v>
      </c>
      <c r="F26">
        <f t="shared" ca="1" si="3"/>
        <v>11</v>
      </c>
      <c r="G26">
        <f t="shared" ca="1" si="4"/>
        <v>102</v>
      </c>
      <c r="H26">
        <f t="shared" ca="1" si="4"/>
        <v>417</v>
      </c>
      <c r="I26">
        <f t="shared" ca="1" si="5"/>
        <v>0.5</v>
      </c>
      <c r="J26">
        <f t="shared" ca="1" si="6"/>
        <v>17</v>
      </c>
    </row>
    <row r="27" spans="1:10" x14ac:dyDescent="0.25">
      <c r="A27" s="11">
        <v>43856</v>
      </c>
      <c r="B27">
        <f t="shared" ca="1" si="0"/>
        <v>639</v>
      </c>
      <c r="C27">
        <f t="shared" ca="1" si="1"/>
        <v>192</v>
      </c>
      <c r="D27">
        <f t="shared" ref="D27" ca="1" si="30">ROUND(C27*RANDBETWEEN(10,40)/100,0)</f>
        <v>33</v>
      </c>
      <c r="E27">
        <f t="shared" ca="1" si="1"/>
        <v>13</v>
      </c>
      <c r="F27">
        <f t="shared" ca="1" si="3"/>
        <v>4</v>
      </c>
      <c r="G27">
        <f t="shared" ca="1" si="4"/>
        <v>134</v>
      </c>
      <c r="H27">
        <f t="shared" ca="1" si="4"/>
        <v>340</v>
      </c>
      <c r="I27">
        <f t="shared" ca="1" si="5"/>
        <v>0.7</v>
      </c>
      <c r="J27">
        <f t="shared" ca="1" si="6"/>
        <v>56</v>
      </c>
    </row>
    <row r="28" spans="1:10" x14ac:dyDescent="0.25">
      <c r="A28" s="11">
        <v>43857</v>
      </c>
      <c r="B28">
        <f t="shared" ca="1" si="0"/>
        <v>1224</v>
      </c>
      <c r="C28">
        <f t="shared" ca="1" si="1"/>
        <v>318</v>
      </c>
      <c r="D28">
        <f t="shared" ref="D28" ca="1" si="31">ROUND(C28*RANDBETWEEN(10,40)/100,0)</f>
        <v>108</v>
      </c>
      <c r="E28">
        <f t="shared" ca="1" si="1"/>
        <v>13</v>
      </c>
      <c r="F28">
        <f t="shared" ca="1" si="3"/>
        <v>18</v>
      </c>
      <c r="G28">
        <f t="shared" ca="1" si="4"/>
        <v>70</v>
      </c>
      <c r="H28">
        <f t="shared" ca="1" si="4"/>
        <v>384</v>
      </c>
      <c r="I28">
        <f t="shared" ca="1" si="5"/>
        <v>0.5</v>
      </c>
      <c r="J28">
        <f t="shared" ca="1" si="6"/>
        <v>29</v>
      </c>
    </row>
    <row r="29" spans="1:10" x14ac:dyDescent="0.25">
      <c r="A29" s="11">
        <v>43858</v>
      </c>
      <c r="B29">
        <f t="shared" ca="1" si="0"/>
        <v>730</v>
      </c>
      <c r="C29">
        <f t="shared" ca="1" si="1"/>
        <v>190</v>
      </c>
      <c r="D29">
        <f t="shared" ref="D29" ca="1" si="32">ROUND(C29*RANDBETWEEN(10,40)/100,0)</f>
        <v>27</v>
      </c>
      <c r="E29">
        <f t="shared" ca="1" si="1"/>
        <v>6</v>
      </c>
      <c r="F29">
        <f t="shared" ca="1" si="3"/>
        <v>4</v>
      </c>
      <c r="G29">
        <f t="shared" ca="1" si="4"/>
        <v>58</v>
      </c>
      <c r="H29">
        <f t="shared" ca="1" si="4"/>
        <v>394</v>
      </c>
      <c r="I29">
        <f t="shared" ca="1" si="5"/>
        <v>0.84</v>
      </c>
      <c r="J29">
        <f t="shared" ca="1" si="6"/>
        <v>44</v>
      </c>
    </row>
    <row r="30" spans="1:10" x14ac:dyDescent="0.25">
      <c r="A30" s="11">
        <v>43859</v>
      </c>
      <c r="B30">
        <f t="shared" ca="1" si="0"/>
        <v>759</v>
      </c>
      <c r="C30">
        <f t="shared" ca="1" si="1"/>
        <v>91</v>
      </c>
      <c r="D30">
        <f t="shared" ref="D30" ca="1" si="33">ROUND(C30*RANDBETWEEN(10,40)/100,0)</f>
        <v>12</v>
      </c>
      <c r="E30">
        <f t="shared" ca="1" si="1"/>
        <v>2</v>
      </c>
      <c r="F30">
        <f t="shared" ca="1" si="3"/>
        <v>2</v>
      </c>
      <c r="G30">
        <f t="shared" ca="1" si="4"/>
        <v>719</v>
      </c>
      <c r="H30">
        <f t="shared" ca="1" si="4"/>
        <v>733</v>
      </c>
      <c r="I30">
        <f t="shared" ca="1" si="5"/>
        <v>0.84</v>
      </c>
      <c r="J30">
        <f t="shared" ca="1" si="6"/>
        <v>12</v>
      </c>
    </row>
    <row r="31" spans="1:10" x14ac:dyDescent="0.25">
      <c r="A31" s="11">
        <v>43860</v>
      </c>
      <c r="B31">
        <f t="shared" ca="1" si="0"/>
        <v>1239</v>
      </c>
      <c r="C31">
        <f t="shared" ca="1" si="1"/>
        <v>124</v>
      </c>
      <c r="D31">
        <f t="shared" ref="D31" ca="1" si="34">ROUND(C31*RANDBETWEEN(10,40)/100,0)</f>
        <v>24</v>
      </c>
      <c r="E31">
        <f t="shared" ca="1" si="1"/>
        <v>6</v>
      </c>
      <c r="F31">
        <f t="shared" ca="1" si="3"/>
        <v>4</v>
      </c>
      <c r="G31">
        <f t="shared" ca="1" si="4"/>
        <v>62</v>
      </c>
      <c r="H31">
        <f t="shared" ca="1" si="4"/>
        <v>120</v>
      </c>
      <c r="I31">
        <f t="shared" ca="1" si="5"/>
        <v>0.42</v>
      </c>
      <c r="J31">
        <f t="shared" ca="1" si="6"/>
        <v>30</v>
      </c>
    </row>
    <row r="32" spans="1:10" x14ac:dyDescent="0.25">
      <c r="A32" s="11">
        <v>43861</v>
      </c>
      <c r="B32">
        <f t="shared" ca="1" si="0"/>
        <v>1395</v>
      </c>
      <c r="C32">
        <f t="shared" ca="1" si="1"/>
        <v>502</v>
      </c>
      <c r="D32">
        <f t="shared" ref="D32" ca="1" si="35">ROUND(C32*RANDBETWEEN(10,40)/100,0)</f>
        <v>115</v>
      </c>
      <c r="E32">
        <f t="shared" ca="1" si="1"/>
        <v>18</v>
      </c>
      <c r="F32">
        <f t="shared" ca="1" si="3"/>
        <v>14</v>
      </c>
      <c r="G32">
        <f t="shared" ca="1" si="4"/>
        <v>246</v>
      </c>
      <c r="H32">
        <f t="shared" ca="1" si="4"/>
        <v>405</v>
      </c>
      <c r="I32">
        <f t="shared" ca="1" si="5"/>
        <v>0.77</v>
      </c>
      <c r="J32">
        <f t="shared" ca="1" si="6"/>
        <v>28</v>
      </c>
    </row>
    <row r="33" spans="1:10" x14ac:dyDescent="0.25">
      <c r="A33" s="11">
        <v>43862</v>
      </c>
      <c r="B33">
        <f t="shared" ca="1" si="0"/>
        <v>713</v>
      </c>
      <c r="C33">
        <f t="shared" ca="1" si="1"/>
        <v>128</v>
      </c>
      <c r="D33">
        <f t="shared" ref="D33" ca="1" si="36">ROUND(C33*RANDBETWEEN(10,40)/100,0)</f>
        <v>29</v>
      </c>
      <c r="E33">
        <f t="shared" ca="1" si="1"/>
        <v>4</v>
      </c>
      <c r="F33">
        <f t="shared" ca="1" si="3"/>
        <v>4</v>
      </c>
      <c r="G33">
        <f t="shared" ca="1" si="4"/>
        <v>995</v>
      </c>
      <c r="H33">
        <f t="shared" ca="1" si="4"/>
        <v>682</v>
      </c>
      <c r="I33">
        <f t="shared" ca="1" si="5"/>
        <v>0.85</v>
      </c>
      <c r="J33">
        <f t="shared" ca="1" si="6"/>
        <v>10</v>
      </c>
    </row>
    <row r="34" spans="1:10" x14ac:dyDescent="0.25">
      <c r="A34" s="11">
        <v>43863</v>
      </c>
      <c r="B34">
        <f t="shared" ca="1" si="0"/>
        <v>726</v>
      </c>
      <c r="C34">
        <f t="shared" ca="1" si="1"/>
        <v>182</v>
      </c>
      <c r="D34">
        <f t="shared" ref="D34" ca="1" si="37">ROUND(C34*RANDBETWEEN(10,40)/100,0)</f>
        <v>64</v>
      </c>
      <c r="E34">
        <f t="shared" ca="1" si="1"/>
        <v>8</v>
      </c>
      <c r="F34">
        <f t="shared" ca="1" si="3"/>
        <v>8</v>
      </c>
      <c r="G34">
        <f t="shared" ca="1" si="4"/>
        <v>465</v>
      </c>
      <c r="H34">
        <f t="shared" ca="1" si="4"/>
        <v>208</v>
      </c>
      <c r="I34">
        <f t="shared" ca="1" si="5"/>
        <v>0.8</v>
      </c>
      <c r="J34">
        <f t="shared" ca="1" si="6"/>
        <v>11</v>
      </c>
    </row>
    <row r="35" spans="1:10" x14ac:dyDescent="0.25">
      <c r="A35" s="11">
        <v>43864</v>
      </c>
      <c r="B35">
        <f t="shared" ca="1" si="0"/>
        <v>992</v>
      </c>
      <c r="C35">
        <f t="shared" ca="1" si="1"/>
        <v>139</v>
      </c>
      <c r="D35">
        <f t="shared" ref="D35" ca="1" si="38">ROUND(C35*RANDBETWEEN(10,40)/100,0)</f>
        <v>29</v>
      </c>
      <c r="E35">
        <f t="shared" ca="1" si="1"/>
        <v>5</v>
      </c>
      <c r="F35">
        <f t="shared" ca="1" si="3"/>
        <v>3</v>
      </c>
      <c r="G35">
        <f t="shared" ref="G35:H77" ca="1" si="39">RANDBETWEEN(10,1000)</f>
        <v>399</v>
      </c>
      <c r="H35">
        <f t="shared" ca="1" si="39"/>
        <v>738</v>
      </c>
      <c r="I35">
        <f t="shared" ca="1" si="5"/>
        <v>0.64</v>
      </c>
      <c r="J35">
        <f t="shared" ca="1" si="6"/>
        <v>45</v>
      </c>
    </row>
    <row r="36" spans="1:10" x14ac:dyDescent="0.25">
      <c r="A36" s="11">
        <v>43865</v>
      </c>
      <c r="B36">
        <f t="shared" ca="1" si="0"/>
        <v>1054</v>
      </c>
      <c r="C36">
        <f t="shared" ca="1" si="1"/>
        <v>264</v>
      </c>
      <c r="D36">
        <f t="shared" ref="D36" ca="1" si="40">ROUND(C36*RANDBETWEEN(10,40)/100,0)</f>
        <v>58</v>
      </c>
      <c r="E36">
        <f t="shared" ca="1" si="1"/>
        <v>12</v>
      </c>
      <c r="F36">
        <f t="shared" ca="1" si="3"/>
        <v>9</v>
      </c>
      <c r="G36">
        <f t="shared" ca="1" si="39"/>
        <v>225</v>
      </c>
      <c r="H36">
        <f t="shared" ca="1" si="39"/>
        <v>926</v>
      </c>
      <c r="I36">
        <f t="shared" ca="1" si="5"/>
        <v>0.6</v>
      </c>
      <c r="J36">
        <f t="shared" ca="1" si="6"/>
        <v>20</v>
      </c>
    </row>
    <row r="37" spans="1:10" x14ac:dyDescent="0.25">
      <c r="A37" s="11">
        <v>43866</v>
      </c>
      <c r="B37">
        <f t="shared" ca="1" si="0"/>
        <v>1028</v>
      </c>
      <c r="C37">
        <f t="shared" ca="1" si="1"/>
        <v>236</v>
      </c>
      <c r="D37">
        <f t="shared" ref="D37" ca="1" si="41">ROUND(C37*RANDBETWEEN(10,40)/100,0)</f>
        <v>61</v>
      </c>
      <c r="E37">
        <f t="shared" ca="1" si="1"/>
        <v>11</v>
      </c>
      <c r="F37">
        <f t="shared" ca="1" si="3"/>
        <v>10</v>
      </c>
      <c r="G37">
        <f t="shared" ca="1" si="39"/>
        <v>91</v>
      </c>
      <c r="H37">
        <f t="shared" ca="1" si="39"/>
        <v>880</v>
      </c>
      <c r="I37">
        <f t="shared" ca="1" si="5"/>
        <v>0.81</v>
      </c>
      <c r="J37">
        <f t="shared" ca="1" si="6"/>
        <v>55</v>
      </c>
    </row>
    <row r="38" spans="1:10" x14ac:dyDescent="0.25">
      <c r="A38" s="11">
        <v>43867</v>
      </c>
      <c r="B38">
        <f t="shared" ca="1" si="0"/>
        <v>691</v>
      </c>
      <c r="C38">
        <f t="shared" ca="1" si="1"/>
        <v>145</v>
      </c>
      <c r="D38">
        <f t="shared" ref="D38" ca="1" si="42">ROUND(C38*RANDBETWEEN(10,40)/100,0)</f>
        <v>23</v>
      </c>
      <c r="E38">
        <f t="shared" ca="1" si="1"/>
        <v>3</v>
      </c>
      <c r="F38">
        <f t="shared" ca="1" si="3"/>
        <v>3</v>
      </c>
      <c r="G38">
        <f t="shared" ca="1" si="39"/>
        <v>10</v>
      </c>
      <c r="H38">
        <f t="shared" ca="1" si="39"/>
        <v>507</v>
      </c>
      <c r="I38">
        <f t="shared" ca="1" si="5"/>
        <v>0.48</v>
      </c>
      <c r="J38">
        <f t="shared" ca="1" si="6"/>
        <v>21</v>
      </c>
    </row>
    <row r="39" spans="1:10" x14ac:dyDescent="0.25">
      <c r="A39" s="11">
        <v>43868</v>
      </c>
      <c r="B39">
        <f t="shared" ca="1" si="0"/>
        <v>1400</v>
      </c>
      <c r="C39">
        <f t="shared" ca="1" si="1"/>
        <v>266</v>
      </c>
      <c r="D39">
        <f t="shared" ref="D39" ca="1" si="43">ROUND(C39*RANDBETWEEN(10,40)/100,0)</f>
        <v>85</v>
      </c>
      <c r="E39">
        <f t="shared" ca="1" si="1"/>
        <v>23</v>
      </c>
      <c r="F39">
        <f t="shared" ca="1" si="3"/>
        <v>14</v>
      </c>
      <c r="G39">
        <f t="shared" ca="1" si="39"/>
        <v>106</v>
      </c>
      <c r="H39">
        <f t="shared" ca="1" si="39"/>
        <v>868</v>
      </c>
      <c r="I39">
        <f t="shared" ca="1" si="5"/>
        <v>0.48</v>
      </c>
      <c r="J39">
        <f t="shared" ca="1" si="6"/>
        <v>49</v>
      </c>
    </row>
    <row r="40" spans="1:10" x14ac:dyDescent="0.25">
      <c r="A40" s="11">
        <v>43869</v>
      </c>
      <c r="B40">
        <f t="shared" ca="1" si="0"/>
        <v>760</v>
      </c>
      <c r="C40">
        <f t="shared" ca="1" si="1"/>
        <v>266</v>
      </c>
      <c r="D40">
        <f t="shared" ref="D40" ca="1" si="44">ROUND(C40*RANDBETWEEN(10,40)/100,0)</f>
        <v>98</v>
      </c>
      <c r="E40">
        <f t="shared" ca="1" si="1"/>
        <v>39</v>
      </c>
      <c r="F40">
        <f t="shared" ca="1" si="3"/>
        <v>10</v>
      </c>
      <c r="G40">
        <f t="shared" ca="1" si="39"/>
        <v>803</v>
      </c>
      <c r="H40">
        <f t="shared" ca="1" si="39"/>
        <v>324</v>
      </c>
      <c r="I40">
        <f t="shared" ca="1" si="5"/>
        <v>0.6</v>
      </c>
      <c r="J40">
        <f t="shared" ca="1" si="6"/>
        <v>57</v>
      </c>
    </row>
    <row r="41" spans="1:10" x14ac:dyDescent="0.25">
      <c r="A41" s="11">
        <v>43870</v>
      </c>
      <c r="B41">
        <f t="shared" ca="1" si="0"/>
        <v>945</v>
      </c>
      <c r="C41">
        <f t="shared" ca="1" si="1"/>
        <v>265</v>
      </c>
      <c r="D41">
        <f t="shared" ref="D41" ca="1" si="45">ROUND(C41*RANDBETWEEN(10,40)/100,0)</f>
        <v>48</v>
      </c>
      <c r="E41">
        <f t="shared" ca="1" si="1"/>
        <v>15</v>
      </c>
      <c r="F41">
        <f t="shared" ca="1" si="3"/>
        <v>7</v>
      </c>
      <c r="G41">
        <f t="shared" ca="1" si="39"/>
        <v>38</v>
      </c>
      <c r="H41">
        <f t="shared" ca="1" si="39"/>
        <v>407</v>
      </c>
      <c r="I41">
        <f t="shared" ca="1" si="5"/>
        <v>0.55000000000000004</v>
      </c>
      <c r="J41">
        <f t="shared" ca="1" si="6"/>
        <v>37</v>
      </c>
    </row>
    <row r="42" spans="1:10" x14ac:dyDescent="0.25">
      <c r="A42" s="11">
        <v>43871</v>
      </c>
      <c r="B42">
        <f t="shared" ca="1" si="0"/>
        <v>1274</v>
      </c>
      <c r="C42">
        <f t="shared" ca="1" si="1"/>
        <v>369</v>
      </c>
      <c r="D42">
        <f t="shared" ref="D42" ca="1" si="46">ROUND(C42*RANDBETWEEN(10,40)/100,0)</f>
        <v>89</v>
      </c>
      <c r="E42">
        <f t="shared" ca="1" si="1"/>
        <v>30</v>
      </c>
      <c r="F42">
        <f t="shared" ca="1" si="3"/>
        <v>15</v>
      </c>
      <c r="G42">
        <f t="shared" ca="1" si="39"/>
        <v>223</v>
      </c>
      <c r="H42">
        <f t="shared" ca="1" si="39"/>
        <v>920</v>
      </c>
      <c r="I42">
        <f t="shared" ca="1" si="5"/>
        <v>0.45</v>
      </c>
      <c r="J42">
        <f t="shared" ca="1" si="6"/>
        <v>35</v>
      </c>
    </row>
    <row r="43" spans="1:10" x14ac:dyDescent="0.25">
      <c r="A43" s="11">
        <v>43872</v>
      </c>
      <c r="B43">
        <f t="shared" ca="1" si="0"/>
        <v>1415</v>
      </c>
      <c r="C43">
        <f t="shared" ca="1" si="1"/>
        <v>453</v>
      </c>
      <c r="D43">
        <f t="shared" ref="D43" ca="1" si="47">ROUND(C43*RANDBETWEEN(10,40)/100,0)</f>
        <v>140</v>
      </c>
      <c r="E43">
        <f t="shared" ca="1" si="1"/>
        <v>50</v>
      </c>
      <c r="F43">
        <f t="shared" ca="1" si="3"/>
        <v>18</v>
      </c>
      <c r="G43">
        <f t="shared" ca="1" si="39"/>
        <v>233</v>
      </c>
      <c r="H43">
        <f t="shared" ca="1" si="39"/>
        <v>757</v>
      </c>
      <c r="I43">
        <f t="shared" ca="1" si="5"/>
        <v>0.85</v>
      </c>
      <c r="J43">
        <f t="shared" ca="1" si="6"/>
        <v>32</v>
      </c>
    </row>
    <row r="44" spans="1:10" x14ac:dyDescent="0.25">
      <c r="A44" s="11">
        <v>43873</v>
      </c>
      <c r="B44">
        <f t="shared" ca="1" si="0"/>
        <v>1026</v>
      </c>
      <c r="C44">
        <f t="shared" ca="1" si="1"/>
        <v>215</v>
      </c>
      <c r="D44">
        <f t="shared" ref="D44" ca="1" si="48">ROUND(C44*RANDBETWEEN(10,40)/100,0)</f>
        <v>41</v>
      </c>
      <c r="E44">
        <f t="shared" ca="1" si="1"/>
        <v>14</v>
      </c>
      <c r="F44">
        <f t="shared" ca="1" si="3"/>
        <v>7</v>
      </c>
      <c r="G44">
        <f t="shared" ca="1" si="39"/>
        <v>481</v>
      </c>
      <c r="H44">
        <f t="shared" ca="1" si="39"/>
        <v>229</v>
      </c>
      <c r="I44">
        <f t="shared" ca="1" si="5"/>
        <v>0.56999999999999995</v>
      </c>
      <c r="J44">
        <f t="shared" ca="1" si="6"/>
        <v>13</v>
      </c>
    </row>
    <row r="45" spans="1:10" x14ac:dyDescent="0.25">
      <c r="A45" s="11">
        <v>43874</v>
      </c>
      <c r="B45">
        <f t="shared" ca="1" si="0"/>
        <v>537</v>
      </c>
      <c r="C45">
        <f t="shared" ca="1" si="1"/>
        <v>156</v>
      </c>
      <c r="D45">
        <f t="shared" ref="D45" ca="1" si="49">ROUND(C45*RANDBETWEEN(10,40)/100,0)</f>
        <v>23</v>
      </c>
      <c r="E45">
        <f t="shared" ca="1" si="1"/>
        <v>3</v>
      </c>
      <c r="F45">
        <f t="shared" ca="1" si="3"/>
        <v>3</v>
      </c>
      <c r="G45">
        <f t="shared" ca="1" si="39"/>
        <v>604</v>
      </c>
      <c r="H45">
        <f t="shared" ca="1" si="39"/>
        <v>802</v>
      </c>
      <c r="I45">
        <f t="shared" ca="1" si="5"/>
        <v>0.69</v>
      </c>
      <c r="J45">
        <f t="shared" ca="1" si="6"/>
        <v>43</v>
      </c>
    </row>
    <row r="46" spans="1:10" x14ac:dyDescent="0.25">
      <c r="A46" s="11">
        <v>43875</v>
      </c>
      <c r="B46">
        <f t="shared" ca="1" si="0"/>
        <v>1065</v>
      </c>
      <c r="C46">
        <f t="shared" ca="1" si="1"/>
        <v>298</v>
      </c>
      <c r="D46">
        <f t="shared" ref="D46" ca="1" si="50">ROUND(C46*RANDBETWEEN(10,40)/100,0)</f>
        <v>119</v>
      </c>
      <c r="E46">
        <f t="shared" ca="1" si="1"/>
        <v>35</v>
      </c>
      <c r="F46">
        <f t="shared" ca="1" si="3"/>
        <v>13</v>
      </c>
      <c r="G46">
        <f t="shared" ca="1" si="39"/>
        <v>341</v>
      </c>
      <c r="H46">
        <f t="shared" ca="1" si="39"/>
        <v>122</v>
      </c>
      <c r="I46">
        <f t="shared" ca="1" si="5"/>
        <v>0.47</v>
      </c>
      <c r="J46">
        <f t="shared" ca="1" si="6"/>
        <v>39</v>
      </c>
    </row>
    <row r="47" spans="1:10" x14ac:dyDescent="0.25">
      <c r="A47" s="11">
        <v>43876</v>
      </c>
      <c r="B47">
        <f t="shared" ca="1" si="0"/>
        <v>603</v>
      </c>
      <c r="C47">
        <f t="shared" ca="1" si="1"/>
        <v>145</v>
      </c>
      <c r="D47">
        <f t="shared" ref="D47" ca="1" si="51">ROUND(C47*RANDBETWEEN(10,40)/100,0)</f>
        <v>26</v>
      </c>
      <c r="E47">
        <f t="shared" ca="1" si="1"/>
        <v>6</v>
      </c>
      <c r="F47">
        <f t="shared" ca="1" si="3"/>
        <v>5</v>
      </c>
      <c r="G47">
        <f t="shared" ca="1" si="39"/>
        <v>287</v>
      </c>
      <c r="H47">
        <f t="shared" ca="1" si="39"/>
        <v>659</v>
      </c>
      <c r="I47">
        <f t="shared" ca="1" si="5"/>
        <v>0.63</v>
      </c>
      <c r="J47">
        <f t="shared" ca="1" si="6"/>
        <v>37</v>
      </c>
    </row>
    <row r="48" spans="1:10" x14ac:dyDescent="0.25">
      <c r="A48" s="11">
        <v>43877</v>
      </c>
      <c r="B48">
        <f t="shared" ca="1" si="0"/>
        <v>670</v>
      </c>
      <c r="C48">
        <f t="shared" ca="1" si="1"/>
        <v>214</v>
      </c>
      <c r="D48">
        <f t="shared" ref="D48" ca="1" si="52">ROUND(C48*RANDBETWEEN(10,40)/100,0)</f>
        <v>24</v>
      </c>
      <c r="E48">
        <f t="shared" ca="1" si="1"/>
        <v>9</v>
      </c>
      <c r="F48">
        <f t="shared" ca="1" si="3"/>
        <v>3</v>
      </c>
      <c r="G48">
        <f t="shared" ca="1" si="39"/>
        <v>363</v>
      </c>
      <c r="H48">
        <f t="shared" ca="1" si="39"/>
        <v>457</v>
      </c>
      <c r="I48">
        <f t="shared" ca="1" si="5"/>
        <v>0.41</v>
      </c>
      <c r="J48">
        <f t="shared" ca="1" si="6"/>
        <v>43</v>
      </c>
    </row>
    <row r="49" spans="1:10" x14ac:dyDescent="0.25">
      <c r="A49" s="11">
        <v>43878</v>
      </c>
      <c r="B49">
        <f t="shared" ca="1" si="0"/>
        <v>1435</v>
      </c>
      <c r="C49">
        <f t="shared" ca="1" si="1"/>
        <v>488</v>
      </c>
      <c r="D49">
        <f t="shared" ref="D49" ca="1" si="53">ROUND(C49*RANDBETWEEN(10,40)/100,0)</f>
        <v>146</v>
      </c>
      <c r="E49">
        <f t="shared" ca="1" si="1"/>
        <v>26</v>
      </c>
      <c r="F49">
        <f t="shared" ca="1" si="3"/>
        <v>20</v>
      </c>
      <c r="G49">
        <f t="shared" ca="1" si="39"/>
        <v>839</v>
      </c>
      <c r="H49">
        <f t="shared" ca="1" si="39"/>
        <v>335</v>
      </c>
      <c r="I49">
        <f t="shared" ca="1" si="5"/>
        <v>0.6</v>
      </c>
      <c r="J49">
        <f t="shared" ca="1" si="6"/>
        <v>55</v>
      </c>
    </row>
    <row r="50" spans="1:10" x14ac:dyDescent="0.25">
      <c r="A50" s="11">
        <v>43879</v>
      </c>
      <c r="B50">
        <f t="shared" ca="1" si="0"/>
        <v>523</v>
      </c>
      <c r="C50">
        <f t="shared" ca="1" si="1"/>
        <v>99</v>
      </c>
      <c r="D50">
        <f t="shared" ref="D50" ca="1" si="54">ROUND(C50*RANDBETWEEN(10,40)/100,0)</f>
        <v>39</v>
      </c>
      <c r="E50">
        <f t="shared" ca="1" si="1"/>
        <v>9</v>
      </c>
      <c r="F50">
        <f t="shared" ca="1" si="3"/>
        <v>7</v>
      </c>
      <c r="G50">
        <f t="shared" ca="1" si="39"/>
        <v>461</v>
      </c>
      <c r="H50">
        <f t="shared" ca="1" si="39"/>
        <v>704</v>
      </c>
      <c r="I50">
        <f t="shared" ca="1" si="5"/>
        <v>0.57999999999999996</v>
      </c>
      <c r="J50">
        <f t="shared" ca="1" si="6"/>
        <v>16</v>
      </c>
    </row>
    <row r="51" spans="1:10" x14ac:dyDescent="0.25">
      <c r="A51" s="11">
        <v>43880</v>
      </c>
      <c r="B51">
        <f t="shared" ca="1" si="0"/>
        <v>614</v>
      </c>
      <c r="C51">
        <f t="shared" ca="1" si="1"/>
        <v>123</v>
      </c>
      <c r="D51">
        <f t="shared" ref="D51" ca="1" si="55">ROUND(C51*RANDBETWEEN(10,40)/100,0)</f>
        <v>37</v>
      </c>
      <c r="E51">
        <f t="shared" ca="1" si="1"/>
        <v>7</v>
      </c>
      <c r="F51">
        <f t="shared" ca="1" si="3"/>
        <v>7</v>
      </c>
      <c r="G51">
        <f t="shared" ca="1" si="39"/>
        <v>295</v>
      </c>
      <c r="H51">
        <f t="shared" ca="1" si="39"/>
        <v>268</v>
      </c>
      <c r="I51">
        <f t="shared" ca="1" si="5"/>
        <v>0.75</v>
      </c>
      <c r="J51">
        <f t="shared" ca="1" si="6"/>
        <v>26</v>
      </c>
    </row>
    <row r="52" spans="1:10" x14ac:dyDescent="0.25">
      <c r="A52" s="11">
        <v>43881</v>
      </c>
      <c r="B52">
        <f t="shared" ca="1" si="0"/>
        <v>1200</v>
      </c>
      <c r="C52">
        <f t="shared" ca="1" si="1"/>
        <v>432</v>
      </c>
      <c r="D52">
        <f t="shared" ref="D52" ca="1" si="56">ROUND(C52*RANDBETWEEN(10,40)/100,0)</f>
        <v>43</v>
      </c>
      <c r="E52">
        <f t="shared" ca="1" si="1"/>
        <v>9</v>
      </c>
      <c r="F52">
        <f t="shared" ca="1" si="3"/>
        <v>6</v>
      </c>
      <c r="G52">
        <f t="shared" ca="1" si="39"/>
        <v>446</v>
      </c>
      <c r="H52">
        <f t="shared" ca="1" si="39"/>
        <v>963</v>
      </c>
      <c r="I52">
        <f t="shared" ca="1" si="5"/>
        <v>0.62</v>
      </c>
      <c r="J52">
        <f t="shared" ca="1" si="6"/>
        <v>38</v>
      </c>
    </row>
    <row r="53" spans="1:10" x14ac:dyDescent="0.25">
      <c r="A53" s="11">
        <v>43882</v>
      </c>
      <c r="B53">
        <f t="shared" ca="1" si="0"/>
        <v>931</v>
      </c>
      <c r="C53">
        <f t="shared" ca="1" si="1"/>
        <v>112</v>
      </c>
      <c r="D53">
        <f t="shared" ref="D53" ca="1" si="57">ROUND(C53*RANDBETWEEN(10,40)/100,0)</f>
        <v>34</v>
      </c>
      <c r="E53">
        <f t="shared" ca="1" si="1"/>
        <v>10</v>
      </c>
      <c r="F53">
        <f t="shared" ca="1" si="3"/>
        <v>5</v>
      </c>
      <c r="G53">
        <f t="shared" ca="1" si="39"/>
        <v>679</v>
      </c>
      <c r="H53">
        <f t="shared" ca="1" si="39"/>
        <v>153</v>
      </c>
      <c r="I53">
        <f t="shared" ca="1" si="5"/>
        <v>0.78</v>
      </c>
      <c r="J53">
        <f t="shared" ca="1" si="6"/>
        <v>47</v>
      </c>
    </row>
    <row r="54" spans="1:10" x14ac:dyDescent="0.25">
      <c r="A54" s="11">
        <v>43883</v>
      </c>
      <c r="B54">
        <f t="shared" ca="1" si="0"/>
        <v>745</v>
      </c>
      <c r="C54">
        <f t="shared" ca="1" si="1"/>
        <v>231</v>
      </c>
      <c r="D54">
        <f t="shared" ref="D54" ca="1" si="58">ROUND(C54*RANDBETWEEN(10,40)/100,0)</f>
        <v>83</v>
      </c>
      <c r="E54">
        <f t="shared" ca="1" si="1"/>
        <v>26</v>
      </c>
      <c r="F54">
        <f t="shared" ca="1" si="3"/>
        <v>11</v>
      </c>
      <c r="G54">
        <f t="shared" ca="1" si="39"/>
        <v>590</v>
      </c>
      <c r="H54">
        <f t="shared" ca="1" si="39"/>
        <v>202</v>
      </c>
      <c r="I54">
        <f t="shared" ca="1" si="5"/>
        <v>0.79</v>
      </c>
      <c r="J54">
        <f t="shared" ca="1" si="6"/>
        <v>36</v>
      </c>
    </row>
    <row r="55" spans="1:10" x14ac:dyDescent="0.25">
      <c r="A55" s="11">
        <v>43884</v>
      </c>
      <c r="B55">
        <f t="shared" ca="1" si="0"/>
        <v>1061</v>
      </c>
      <c r="C55">
        <f t="shared" ca="1" si="1"/>
        <v>286</v>
      </c>
      <c r="D55">
        <f t="shared" ref="D55" ca="1" si="59">ROUND(C55*RANDBETWEEN(10,40)/100,0)</f>
        <v>114</v>
      </c>
      <c r="E55">
        <f t="shared" ca="1" si="1"/>
        <v>35</v>
      </c>
      <c r="F55">
        <f t="shared" ca="1" si="3"/>
        <v>19</v>
      </c>
      <c r="G55">
        <f t="shared" ca="1" si="39"/>
        <v>951</v>
      </c>
      <c r="H55">
        <f t="shared" ca="1" si="39"/>
        <v>771</v>
      </c>
      <c r="I55">
        <f t="shared" ca="1" si="5"/>
        <v>0.49</v>
      </c>
      <c r="J55">
        <f t="shared" ca="1" si="6"/>
        <v>41</v>
      </c>
    </row>
    <row r="56" spans="1:10" x14ac:dyDescent="0.25">
      <c r="A56" s="11">
        <v>43885</v>
      </c>
      <c r="B56">
        <f t="shared" ca="1" si="0"/>
        <v>515</v>
      </c>
      <c r="C56">
        <f t="shared" ca="1" si="1"/>
        <v>149</v>
      </c>
      <c r="D56">
        <f t="shared" ref="D56" ca="1" si="60">ROUND(C56*RANDBETWEEN(10,40)/100,0)</f>
        <v>49</v>
      </c>
      <c r="E56">
        <f t="shared" ca="1" si="1"/>
        <v>8</v>
      </c>
      <c r="F56">
        <f t="shared" ca="1" si="3"/>
        <v>9</v>
      </c>
      <c r="G56">
        <f t="shared" ca="1" si="39"/>
        <v>455</v>
      </c>
      <c r="H56">
        <f t="shared" ca="1" si="39"/>
        <v>821</v>
      </c>
      <c r="I56">
        <f t="shared" ca="1" si="5"/>
        <v>0.69</v>
      </c>
      <c r="J56">
        <f t="shared" ca="1" si="6"/>
        <v>53</v>
      </c>
    </row>
    <row r="57" spans="1:10" x14ac:dyDescent="0.25">
      <c r="A57" s="11">
        <v>43886</v>
      </c>
      <c r="B57">
        <f t="shared" ca="1" si="0"/>
        <v>554</v>
      </c>
      <c r="C57">
        <f t="shared" ca="1" si="1"/>
        <v>139</v>
      </c>
      <c r="D57">
        <f t="shared" ref="D57" ca="1" si="61">ROUND(C57*RANDBETWEEN(10,40)/100,0)</f>
        <v>32</v>
      </c>
      <c r="E57">
        <f t="shared" ca="1" si="1"/>
        <v>9</v>
      </c>
      <c r="F57">
        <f t="shared" ca="1" si="3"/>
        <v>6</v>
      </c>
      <c r="G57">
        <f t="shared" ca="1" si="39"/>
        <v>39</v>
      </c>
      <c r="H57">
        <f t="shared" ca="1" si="39"/>
        <v>826</v>
      </c>
      <c r="I57">
        <f t="shared" ca="1" si="5"/>
        <v>0.55000000000000004</v>
      </c>
      <c r="J57">
        <f t="shared" ca="1" si="6"/>
        <v>57</v>
      </c>
    </row>
    <row r="58" spans="1:10" x14ac:dyDescent="0.25">
      <c r="A58" s="11">
        <v>43887</v>
      </c>
      <c r="B58">
        <f t="shared" ca="1" si="0"/>
        <v>887</v>
      </c>
      <c r="C58">
        <f t="shared" ca="1" si="1"/>
        <v>115</v>
      </c>
      <c r="D58">
        <f t="shared" ref="D58" ca="1" si="62">ROUND(C58*RANDBETWEEN(10,40)/100,0)</f>
        <v>22</v>
      </c>
      <c r="E58">
        <f t="shared" ca="1" si="1"/>
        <v>6</v>
      </c>
      <c r="F58">
        <f t="shared" ca="1" si="3"/>
        <v>4</v>
      </c>
      <c r="G58">
        <f t="shared" ca="1" si="39"/>
        <v>727</v>
      </c>
      <c r="H58">
        <f t="shared" ca="1" si="39"/>
        <v>771</v>
      </c>
      <c r="I58">
        <f t="shared" ca="1" si="5"/>
        <v>0.64</v>
      </c>
      <c r="J58">
        <f t="shared" ca="1" si="6"/>
        <v>32</v>
      </c>
    </row>
    <row r="59" spans="1:10" x14ac:dyDescent="0.25">
      <c r="A59" s="11">
        <v>43888</v>
      </c>
      <c r="B59">
        <f t="shared" ca="1" si="0"/>
        <v>933</v>
      </c>
      <c r="C59">
        <f t="shared" ca="1" si="1"/>
        <v>327</v>
      </c>
      <c r="D59">
        <f t="shared" ref="D59" ca="1" si="63">ROUND(C59*RANDBETWEEN(10,40)/100,0)</f>
        <v>62</v>
      </c>
      <c r="E59">
        <f t="shared" ca="1" si="1"/>
        <v>21</v>
      </c>
      <c r="F59">
        <f t="shared" ca="1" si="3"/>
        <v>9</v>
      </c>
      <c r="G59">
        <f t="shared" ca="1" si="39"/>
        <v>280</v>
      </c>
      <c r="H59">
        <f t="shared" ca="1" si="39"/>
        <v>420</v>
      </c>
      <c r="I59">
        <f t="shared" ca="1" si="5"/>
        <v>0.84</v>
      </c>
      <c r="J59">
        <f t="shared" ca="1" si="6"/>
        <v>59</v>
      </c>
    </row>
    <row r="60" spans="1:10" x14ac:dyDescent="0.25">
      <c r="A60" s="11">
        <v>43889</v>
      </c>
      <c r="B60">
        <f t="shared" ca="1" si="0"/>
        <v>1306</v>
      </c>
      <c r="C60">
        <f t="shared" ca="1" si="1"/>
        <v>444</v>
      </c>
      <c r="D60">
        <f t="shared" ref="D60" ca="1" si="64">ROUND(C60*RANDBETWEEN(10,40)/100,0)</f>
        <v>151</v>
      </c>
      <c r="E60">
        <f t="shared" ca="1" si="1"/>
        <v>29</v>
      </c>
      <c r="F60">
        <f t="shared" ca="1" si="3"/>
        <v>20</v>
      </c>
      <c r="G60">
        <f t="shared" ca="1" si="39"/>
        <v>692</v>
      </c>
      <c r="H60">
        <f t="shared" ca="1" si="39"/>
        <v>927</v>
      </c>
      <c r="I60">
        <f t="shared" ca="1" si="5"/>
        <v>0.65</v>
      </c>
      <c r="J60">
        <f t="shared" ca="1" si="6"/>
        <v>52</v>
      </c>
    </row>
    <row r="61" spans="1:10" x14ac:dyDescent="0.25">
      <c r="A61" s="11">
        <v>43890</v>
      </c>
      <c r="B61">
        <f t="shared" ca="1" si="0"/>
        <v>1044</v>
      </c>
      <c r="C61">
        <f t="shared" ca="1" si="1"/>
        <v>324</v>
      </c>
      <c r="D61">
        <f t="shared" ref="D61" ca="1" si="65">ROUND(C61*RANDBETWEEN(10,40)/100,0)</f>
        <v>52</v>
      </c>
      <c r="E61">
        <f t="shared" ca="1" si="1"/>
        <v>15</v>
      </c>
      <c r="F61">
        <f t="shared" ca="1" si="3"/>
        <v>9</v>
      </c>
      <c r="G61">
        <f t="shared" ca="1" si="39"/>
        <v>425</v>
      </c>
      <c r="H61">
        <f t="shared" ca="1" si="39"/>
        <v>24</v>
      </c>
      <c r="I61">
        <f t="shared" ca="1" si="5"/>
        <v>0.53</v>
      </c>
      <c r="J61">
        <f t="shared" ca="1" si="6"/>
        <v>15</v>
      </c>
    </row>
    <row r="62" spans="1:10" x14ac:dyDescent="0.25">
      <c r="A62" s="11">
        <v>43891</v>
      </c>
      <c r="B62">
        <f t="shared" ca="1" si="0"/>
        <v>659</v>
      </c>
      <c r="C62">
        <f t="shared" ca="1" si="1"/>
        <v>191</v>
      </c>
      <c r="D62">
        <f t="shared" ref="D62" ca="1" si="66">ROUND(C62*RANDBETWEEN(10,40)/100,0)</f>
        <v>34</v>
      </c>
      <c r="E62">
        <f t="shared" ca="1" si="1"/>
        <v>13</v>
      </c>
      <c r="F62">
        <f t="shared" ca="1" si="3"/>
        <v>3</v>
      </c>
      <c r="G62">
        <f t="shared" ca="1" si="39"/>
        <v>830</v>
      </c>
      <c r="H62">
        <f t="shared" ca="1" si="39"/>
        <v>902</v>
      </c>
      <c r="I62">
        <f t="shared" ca="1" si="5"/>
        <v>0.47</v>
      </c>
      <c r="J62">
        <f t="shared" ca="1" si="6"/>
        <v>29</v>
      </c>
    </row>
    <row r="63" spans="1:10" x14ac:dyDescent="0.25">
      <c r="A63" s="11">
        <v>43892</v>
      </c>
      <c r="B63">
        <f t="shared" ca="1" si="0"/>
        <v>1218</v>
      </c>
      <c r="C63">
        <f t="shared" ca="1" si="1"/>
        <v>378</v>
      </c>
      <c r="D63">
        <f t="shared" ref="D63" ca="1" si="67">ROUND(C63*RANDBETWEEN(10,40)/100,0)</f>
        <v>121</v>
      </c>
      <c r="E63">
        <f t="shared" ca="1" si="1"/>
        <v>47</v>
      </c>
      <c r="F63">
        <f t="shared" ca="1" si="3"/>
        <v>21</v>
      </c>
      <c r="G63">
        <f t="shared" ca="1" si="39"/>
        <v>919</v>
      </c>
      <c r="H63">
        <f t="shared" ca="1" si="39"/>
        <v>504</v>
      </c>
      <c r="I63">
        <f t="shared" ca="1" si="5"/>
        <v>0.82</v>
      </c>
      <c r="J63">
        <f t="shared" ca="1" si="6"/>
        <v>22</v>
      </c>
    </row>
    <row r="64" spans="1:10" x14ac:dyDescent="0.25">
      <c r="A64" s="11">
        <v>43893</v>
      </c>
      <c r="B64">
        <f t="shared" ca="1" si="0"/>
        <v>623</v>
      </c>
      <c r="C64">
        <f t="shared" ca="1" si="1"/>
        <v>112</v>
      </c>
      <c r="D64">
        <f t="shared" ref="D64" ca="1" si="68">ROUND(C64*RANDBETWEEN(10,40)/100,0)</f>
        <v>39</v>
      </c>
      <c r="E64">
        <f t="shared" ca="1" si="1"/>
        <v>9</v>
      </c>
      <c r="F64">
        <f t="shared" ca="1" si="3"/>
        <v>6</v>
      </c>
      <c r="G64">
        <f t="shared" ca="1" si="39"/>
        <v>580</v>
      </c>
      <c r="H64">
        <f t="shared" ca="1" si="39"/>
        <v>155</v>
      </c>
      <c r="I64">
        <f t="shared" ca="1" si="5"/>
        <v>0.77</v>
      </c>
      <c r="J64">
        <f t="shared" ca="1" si="6"/>
        <v>26</v>
      </c>
    </row>
    <row r="65" spans="1:10" x14ac:dyDescent="0.25">
      <c r="A65" s="11">
        <v>43894</v>
      </c>
      <c r="B65">
        <f t="shared" ca="1" si="0"/>
        <v>1381</v>
      </c>
      <c r="C65">
        <f t="shared" ca="1" si="1"/>
        <v>249</v>
      </c>
      <c r="D65">
        <f t="shared" ref="D65" ca="1" si="69">ROUND(C65*RANDBETWEEN(10,40)/100,0)</f>
        <v>57</v>
      </c>
      <c r="E65">
        <f t="shared" ca="1" si="1"/>
        <v>7</v>
      </c>
      <c r="F65">
        <f t="shared" ca="1" si="3"/>
        <v>9</v>
      </c>
      <c r="G65">
        <f t="shared" ca="1" si="39"/>
        <v>229</v>
      </c>
      <c r="H65">
        <f t="shared" ca="1" si="39"/>
        <v>656</v>
      </c>
      <c r="I65">
        <f t="shared" ca="1" si="5"/>
        <v>0.75</v>
      </c>
      <c r="J65">
        <f t="shared" ca="1" si="6"/>
        <v>36</v>
      </c>
    </row>
    <row r="66" spans="1:10" x14ac:dyDescent="0.25">
      <c r="A66" s="11">
        <v>43895</v>
      </c>
      <c r="B66">
        <f t="shared" ca="1" si="0"/>
        <v>1382</v>
      </c>
      <c r="C66">
        <f t="shared" ca="1" si="1"/>
        <v>456</v>
      </c>
      <c r="D66">
        <f t="shared" ref="D66" ca="1" si="70">ROUND(C66*RANDBETWEEN(10,40)/100,0)</f>
        <v>78</v>
      </c>
      <c r="E66">
        <f t="shared" ca="1" si="1"/>
        <v>14</v>
      </c>
      <c r="F66">
        <f t="shared" ca="1" si="3"/>
        <v>15</v>
      </c>
      <c r="G66">
        <f t="shared" ca="1" si="39"/>
        <v>545</v>
      </c>
      <c r="H66">
        <f t="shared" ca="1" si="39"/>
        <v>710</v>
      </c>
      <c r="I66">
        <f t="shared" ca="1" si="5"/>
        <v>0.76</v>
      </c>
      <c r="J66">
        <f t="shared" ca="1" si="6"/>
        <v>10</v>
      </c>
    </row>
    <row r="67" spans="1:10" x14ac:dyDescent="0.25">
      <c r="A67" s="11">
        <v>43896</v>
      </c>
      <c r="B67">
        <f t="shared" ref="B67:B77" ca="1" si="71">RANDBETWEEN(500,1500)</f>
        <v>857</v>
      </c>
      <c r="C67">
        <f t="shared" ref="C67:E77" ca="1" si="72">ROUND(B67*RANDBETWEEN(10,40)/100,0)</f>
        <v>317</v>
      </c>
      <c r="D67">
        <f t="shared" ref="D67" ca="1" si="73">ROUND(C67*RANDBETWEEN(10,40)/100,0)</f>
        <v>105</v>
      </c>
      <c r="E67">
        <f t="shared" ca="1" si="72"/>
        <v>26</v>
      </c>
      <c r="F67">
        <f t="shared" ref="F67:F77" ca="1" si="74">ROUND(D67*RANDBETWEEN(10,20)/100,0)</f>
        <v>21</v>
      </c>
      <c r="G67">
        <f t="shared" ca="1" si="39"/>
        <v>207</v>
      </c>
      <c r="H67">
        <f t="shared" ca="1" si="39"/>
        <v>48</v>
      </c>
      <c r="I67">
        <f t="shared" ref="I67:I77" ca="1" si="75">RANDBETWEEN(40,90)/100</f>
        <v>0.51</v>
      </c>
      <c r="J67">
        <f t="shared" ref="J67:J77" ca="1" si="76">RANDBETWEEN(10,60)</f>
        <v>53</v>
      </c>
    </row>
    <row r="68" spans="1:10" x14ac:dyDescent="0.25">
      <c r="A68" s="11">
        <v>43897</v>
      </c>
      <c r="B68">
        <f t="shared" ca="1" si="71"/>
        <v>1301</v>
      </c>
      <c r="C68">
        <f t="shared" ca="1" si="72"/>
        <v>416</v>
      </c>
      <c r="D68">
        <f t="shared" ref="D68" ca="1" si="77">ROUND(C68*RANDBETWEEN(10,40)/100,0)</f>
        <v>46</v>
      </c>
      <c r="E68">
        <f t="shared" ca="1" si="72"/>
        <v>17</v>
      </c>
      <c r="F68">
        <f t="shared" ca="1" si="74"/>
        <v>8</v>
      </c>
      <c r="G68">
        <f t="shared" ca="1" si="39"/>
        <v>231</v>
      </c>
      <c r="H68">
        <f t="shared" ca="1" si="39"/>
        <v>238</v>
      </c>
      <c r="I68">
        <f t="shared" ca="1" si="75"/>
        <v>0.57999999999999996</v>
      </c>
      <c r="J68">
        <f t="shared" ca="1" si="76"/>
        <v>20</v>
      </c>
    </row>
    <row r="69" spans="1:10" x14ac:dyDescent="0.25">
      <c r="A69" s="11">
        <v>43898</v>
      </c>
      <c r="B69">
        <f t="shared" ca="1" si="71"/>
        <v>623</v>
      </c>
      <c r="C69">
        <f t="shared" ca="1" si="72"/>
        <v>156</v>
      </c>
      <c r="D69">
        <f t="shared" ref="D69" ca="1" si="78">ROUND(C69*RANDBETWEEN(10,40)/100,0)</f>
        <v>50</v>
      </c>
      <c r="E69">
        <f t="shared" ca="1" si="72"/>
        <v>11</v>
      </c>
      <c r="F69">
        <f t="shared" ca="1" si="74"/>
        <v>9</v>
      </c>
      <c r="G69">
        <f t="shared" ca="1" si="39"/>
        <v>893</v>
      </c>
      <c r="H69">
        <f t="shared" ca="1" si="39"/>
        <v>746</v>
      </c>
      <c r="I69">
        <f t="shared" ca="1" si="75"/>
        <v>0.74</v>
      </c>
      <c r="J69">
        <f t="shared" ca="1" si="76"/>
        <v>28</v>
      </c>
    </row>
    <row r="70" spans="1:10" x14ac:dyDescent="0.25">
      <c r="A70" s="11">
        <v>43899</v>
      </c>
      <c r="B70">
        <f t="shared" ca="1" si="71"/>
        <v>688</v>
      </c>
      <c r="C70">
        <f t="shared" ca="1" si="72"/>
        <v>138</v>
      </c>
      <c r="D70">
        <f t="shared" ref="D70" ca="1" si="79">ROUND(C70*RANDBETWEEN(10,40)/100,0)</f>
        <v>18</v>
      </c>
      <c r="E70">
        <f t="shared" ca="1" si="72"/>
        <v>3</v>
      </c>
      <c r="F70">
        <f t="shared" ca="1" si="74"/>
        <v>3</v>
      </c>
      <c r="G70">
        <f t="shared" ca="1" si="39"/>
        <v>701</v>
      </c>
      <c r="H70">
        <f t="shared" ca="1" si="39"/>
        <v>915</v>
      </c>
      <c r="I70">
        <f t="shared" ca="1" si="75"/>
        <v>0.6</v>
      </c>
      <c r="J70">
        <f t="shared" ca="1" si="76"/>
        <v>16</v>
      </c>
    </row>
    <row r="71" spans="1:10" x14ac:dyDescent="0.25">
      <c r="A71" s="11">
        <v>43900</v>
      </c>
      <c r="B71">
        <f t="shared" ca="1" si="71"/>
        <v>1190</v>
      </c>
      <c r="C71">
        <f t="shared" ca="1" si="72"/>
        <v>393</v>
      </c>
      <c r="D71">
        <f t="shared" ref="D71" ca="1" si="80">ROUND(C71*RANDBETWEEN(10,40)/100,0)</f>
        <v>102</v>
      </c>
      <c r="E71">
        <f t="shared" ca="1" si="72"/>
        <v>13</v>
      </c>
      <c r="F71">
        <f t="shared" ca="1" si="74"/>
        <v>18</v>
      </c>
      <c r="G71">
        <f t="shared" ca="1" si="39"/>
        <v>406</v>
      </c>
      <c r="H71">
        <f t="shared" ca="1" si="39"/>
        <v>909</v>
      </c>
      <c r="I71">
        <f t="shared" ca="1" si="75"/>
        <v>0.56999999999999995</v>
      </c>
      <c r="J71">
        <f t="shared" ca="1" si="76"/>
        <v>55</v>
      </c>
    </row>
    <row r="72" spans="1:10" x14ac:dyDescent="0.25">
      <c r="A72" s="11">
        <v>43901</v>
      </c>
      <c r="B72">
        <f t="shared" ca="1" si="71"/>
        <v>758</v>
      </c>
      <c r="C72">
        <f t="shared" ca="1" si="72"/>
        <v>258</v>
      </c>
      <c r="D72">
        <f t="shared" ref="D72" ca="1" si="81">ROUND(C72*RANDBETWEEN(10,40)/100,0)</f>
        <v>26</v>
      </c>
      <c r="E72">
        <f t="shared" ca="1" si="72"/>
        <v>7</v>
      </c>
      <c r="F72">
        <f t="shared" ca="1" si="74"/>
        <v>5</v>
      </c>
      <c r="G72">
        <f t="shared" ca="1" si="39"/>
        <v>963</v>
      </c>
      <c r="H72">
        <f t="shared" ca="1" si="39"/>
        <v>196</v>
      </c>
      <c r="I72">
        <f t="shared" ca="1" si="75"/>
        <v>0.8</v>
      </c>
      <c r="J72">
        <f t="shared" ca="1" si="76"/>
        <v>15</v>
      </c>
    </row>
    <row r="73" spans="1:10" x14ac:dyDescent="0.25">
      <c r="A73" s="11">
        <v>43902</v>
      </c>
      <c r="B73">
        <f t="shared" ca="1" si="71"/>
        <v>665</v>
      </c>
      <c r="C73">
        <f t="shared" ca="1" si="72"/>
        <v>133</v>
      </c>
      <c r="D73">
        <f t="shared" ref="D73" ca="1" si="82">ROUND(C73*RANDBETWEEN(10,40)/100,0)</f>
        <v>23</v>
      </c>
      <c r="E73">
        <f t="shared" ca="1" si="72"/>
        <v>3</v>
      </c>
      <c r="F73">
        <f t="shared" ca="1" si="74"/>
        <v>3</v>
      </c>
      <c r="G73">
        <f t="shared" ca="1" si="39"/>
        <v>221</v>
      </c>
      <c r="H73">
        <f t="shared" ca="1" si="39"/>
        <v>617</v>
      </c>
      <c r="I73">
        <f t="shared" ca="1" si="75"/>
        <v>0.64</v>
      </c>
      <c r="J73">
        <f t="shared" ca="1" si="76"/>
        <v>34</v>
      </c>
    </row>
    <row r="74" spans="1:10" x14ac:dyDescent="0.25">
      <c r="A74" s="11">
        <v>43903</v>
      </c>
      <c r="B74">
        <f t="shared" ca="1" si="71"/>
        <v>834</v>
      </c>
      <c r="C74">
        <f t="shared" ca="1" si="72"/>
        <v>275</v>
      </c>
      <c r="D74">
        <f t="shared" ref="D74" ca="1" si="83">ROUND(C74*RANDBETWEEN(10,40)/100,0)</f>
        <v>63</v>
      </c>
      <c r="E74">
        <f t="shared" ca="1" si="72"/>
        <v>8</v>
      </c>
      <c r="F74">
        <f t="shared" ca="1" si="74"/>
        <v>6</v>
      </c>
      <c r="G74">
        <f t="shared" ca="1" si="39"/>
        <v>447</v>
      </c>
      <c r="H74">
        <f t="shared" ca="1" si="39"/>
        <v>793</v>
      </c>
      <c r="I74">
        <f t="shared" ca="1" si="75"/>
        <v>0.78</v>
      </c>
      <c r="J74">
        <f t="shared" ca="1" si="76"/>
        <v>20</v>
      </c>
    </row>
    <row r="75" spans="1:10" x14ac:dyDescent="0.25">
      <c r="A75" s="11">
        <v>43904</v>
      </c>
      <c r="B75">
        <f t="shared" ca="1" si="71"/>
        <v>551</v>
      </c>
      <c r="C75">
        <f t="shared" ca="1" si="72"/>
        <v>182</v>
      </c>
      <c r="D75">
        <f t="shared" ref="D75" ca="1" si="84">ROUND(C75*RANDBETWEEN(10,40)/100,0)</f>
        <v>53</v>
      </c>
      <c r="E75">
        <f t="shared" ca="1" si="72"/>
        <v>8</v>
      </c>
      <c r="F75">
        <f t="shared" ca="1" si="74"/>
        <v>7</v>
      </c>
      <c r="G75">
        <f t="shared" ca="1" si="39"/>
        <v>457</v>
      </c>
      <c r="H75">
        <f t="shared" ca="1" si="39"/>
        <v>679</v>
      </c>
      <c r="I75">
        <f t="shared" ca="1" si="75"/>
        <v>0.67</v>
      </c>
      <c r="J75">
        <f t="shared" ca="1" si="76"/>
        <v>57</v>
      </c>
    </row>
    <row r="76" spans="1:10" x14ac:dyDescent="0.25">
      <c r="A76" s="11">
        <v>43905</v>
      </c>
      <c r="B76">
        <f t="shared" ca="1" si="71"/>
        <v>738</v>
      </c>
      <c r="C76">
        <f t="shared" ca="1" si="72"/>
        <v>96</v>
      </c>
      <c r="D76">
        <f t="shared" ref="D76" ca="1" si="85">ROUND(C76*RANDBETWEEN(10,40)/100,0)</f>
        <v>37</v>
      </c>
      <c r="E76">
        <f t="shared" ca="1" si="72"/>
        <v>13</v>
      </c>
      <c r="F76">
        <f t="shared" ca="1" si="74"/>
        <v>6</v>
      </c>
      <c r="G76">
        <f t="shared" ca="1" si="39"/>
        <v>98</v>
      </c>
      <c r="H76">
        <f t="shared" ca="1" si="39"/>
        <v>832</v>
      </c>
      <c r="I76">
        <f t="shared" ca="1" si="75"/>
        <v>0.59</v>
      </c>
      <c r="J76">
        <f t="shared" ca="1" si="76"/>
        <v>32</v>
      </c>
    </row>
    <row r="77" spans="1:10" x14ac:dyDescent="0.25">
      <c r="A77" s="11">
        <v>43906</v>
      </c>
      <c r="B77">
        <f t="shared" ca="1" si="71"/>
        <v>629</v>
      </c>
      <c r="C77">
        <f t="shared" ca="1" si="72"/>
        <v>201</v>
      </c>
      <c r="D77">
        <f t="shared" ref="D77" ca="1" si="86">ROUND(C77*RANDBETWEEN(10,40)/100,0)</f>
        <v>46</v>
      </c>
      <c r="E77">
        <f t="shared" ca="1" si="72"/>
        <v>12</v>
      </c>
      <c r="F77">
        <f t="shared" ca="1" si="74"/>
        <v>7</v>
      </c>
      <c r="G77">
        <f t="shared" ca="1" si="39"/>
        <v>847</v>
      </c>
      <c r="H77">
        <f t="shared" ca="1" si="39"/>
        <v>920</v>
      </c>
      <c r="I77">
        <f t="shared" ca="1" si="75"/>
        <v>0.49</v>
      </c>
      <c r="J77">
        <f t="shared" ca="1" si="76"/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35"/>
  <sheetViews>
    <sheetView topLeftCell="A25" workbookViewId="0">
      <selection activeCell="F29" sqref="F29"/>
    </sheetView>
  </sheetViews>
  <sheetFormatPr defaultRowHeight="15" x14ac:dyDescent="0.25"/>
  <sheetData>
    <row r="1" spans="1:42" x14ac:dyDescent="0.25">
      <c r="A1">
        <f>SUM(Sheet1!$I$2:$I$26)</f>
        <v>49692</v>
      </c>
    </row>
    <row r="2" spans="1:42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101</v>
      </c>
      <c r="I2" s="2" t="s">
        <v>102</v>
      </c>
      <c r="J2" s="2" t="s">
        <v>103</v>
      </c>
      <c r="K2" s="2" t="s">
        <v>104</v>
      </c>
      <c r="L2" s="2" t="s">
        <v>105</v>
      </c>
      <c r="M2" s="5" t="s">
        <v>106</v>
      </c>
      <c r="N2" s="5" t="s">
        <v>107</v>
      </c>
      <c r="O2" s="3" t="s">
        <v>109</v>
      </c>
      <c r="P2" s="3" t="s">
        <v>108</v>
      </c>
      <c r="Q2" s="7" t="s">
        <v>110</v>
      </c>
      <c r="R2" s="10" t="s">
        <v>111</v>
      </c>
      <c r="S2" s="3" t="s">
        <v>113</v>
      </c>
      <c r="T2" s="3" t="s">
        <v>124</v>
      </c>
      <c r="U2" s="3" t="s">
        <v>128</v>
      </c>
      <c r="V2" s="3" t="s">
        <v>127</v>
      </c>
      <c r="W2" s="3" t="s">
        <v>129</v>
      </c>
      <c r="X2" s="3" t="s">
        <v>130</v>
      </c>
      <c r="Y2" s="3" t="s">
        <v>131</v>
      </c>
      <c r="Z2" s="3" t="s">
        <v>132</v>
      </c>
      <c r="AA2" s="17" t="s">
        <v>133</v>
      </c>
      <c r="AB2" s="17" t="s">
        <v>134</v>
      </c>
      <c r="AC2" s="17" t="s">
        <v>135</v>
      </c>
      <c r="AD2" s="17" t="s">
        <v>136</v>
      </c>
      <c r="AE2" s="17" t="s">
        <v>137</v>
      </c>
      <c r="AF2" s="17" t="s">
        <v>138</v>
      </c>
      <c r="AG2" s="17" t="s">
        <v>139</v>
      </c>
      <c r="AH2" s="17" t="s">
        <v>140</v>
      </c>
      <c r="AI2" s="17" t="s">
        <v>141</v>
      </c>
      <c r="AJ2" s="17" t="s">
        <v>142</v>
      </c>
      <c r="AK2" s="3" t="s">
        <v>144</v>
      </c>
      <c r="AL2" s="3" t="s">
        <v>145</v>
      </c>
      <c r="AM2" s="3" t="s">
        <v>146</v>
      </c>
      <c r="AN2" s="3" t="s">
        <v>143</v>
      </c>
      <c r="AO2" s="3" t="s">
        <v>147</v>
      </c>
      <c r="AP2" s="3" t="s">
        <v>148</v>
      </c>
    </row>
    <row r="3" spans="1:42" x14ac:dyDescent="0.25">
      <c r="A3" s="1" t="s">
        <v>7</v>
      </c>
      <c r="B3" s="1" t="s">
        <v>8</v>
      </c>
      <c r="C3" s="1" t="s">
        <v>9</v>
      </c>
      <c r="D3" s="4">
        <v>1</v>
      </c>
      <c r="E3" s="1" t="s">
        <v>10</v>
      </c>
      <c r="F3" s="1" t="s">
        <v>11</v>
      </c>
      <c r="G3" s="1" t="s">
        <v>12</v>
      </c>
      <c r="H3" s="8">
        <v>7400</v>
      </c>
      <c r="I3" s="2">
        <v>3700</v>
      </c>
      <c r="J3" s="5">
        <v>1665</v>
      </c>
      <c r="K3" s="5">
        <v>600</v>
      </c>
      <c r="L3" s="5">
        <v>1435</v>
      </c>
      <c r="M3" s="5">
        <v>629</v>
      </c>
      <c r="N3" s="5">
        <v>3071</v>
      </c>
      <c r="O3" s="6">
        <v>0.16</v>
      </c>
      <c r="P3" s="3">
        <v>0.22</v>
      </c>
      <c r="Q3" s="7">
        <v>0.39</v>
      </c>
      <c r="R3" s="3">
        <v>60</v>
      </c>
      <c r="S3" s="12" t="s">
        <v>114</v>
      </c>
      <c r="T3" s="14" t="s">
        <v>126</v>
      </c>
      <c r="U3" s="3">
        <f ca="1">RANDBETWEEN(1,8)</f>
        <v>1</v>
      </c>
      <c r="V3" s="3" t="str">
        <f ca="1">IF(U3=1,"01-10",
IF(U3=2,"11-20",
IF(U3=3,"21-30",
IF(U3=4,"31-40",
IF(U3=5,"41-50",
IF(U3=6,"51-60",
IF(U3=7,"61-70",
IF(U3=8,"71-80", "&gt;80"))))))))</f>
        <v>01-10</v>
      </c>
      <c r="W3" s="5">
        <f ca="1">RANDBETWEEN(850000,1000000)</f>
        <v>970597</v>
      </c>
      <c r="X3" s="15">
        <f ca="1">H3*RANDBETWEEN(10,50)/100</f>
        <v>3404</v>
      </c>
      <c r="Y3" s="16">
        <f>I3/backup!$A$1</f>
        <v>7.4458665378732997E-2</v>
      </c>
      <c r="Z3" s="16">
        <f>L3/H3</f>
        <v>0.19391891891891891</v>
      </c>
      <c r="AA3" s="3">
        <f ca="1">RANDBETWEEN(10,50)</f>
        <v>40</v>
      </c>
      <c r="AB3" s="3">
        <f ca="1">RANDBETWEEN(100,5000)</f>
        <v>214</v>
      </c>
      <c r="AC3" s="3">
        <f ca="1">RANDBETWEEN(1000,5000)</f>
        <v>3508</v>
      </c>
      <c r="AD3" s="3">
        <f ca="1">RANDBETWEEN(10000,50000)</f>
        <v>49396</v>
      </c>
      <c r="AE3" s="3">
        <f ca="1">RANDBETWEEN(1000,5000)</f>
        <v>3273</v>
      </c>
      <c r="AF3" s="3">
        <f ca="1">RANDBETWEEN(1,5)</f>
        <v>4</v>
      </c>
      <c r="AG3" s="3">
        <f ca="1">RANDBETWEEN(10,50)</f>
        <v>48</v>
      </c>
      <c r="AH3" s="3">
        <f ca="1">RANDBETWEEN(60,400)</f>
        <v>174</v>
      </c>
      <c r="AI3" s="3">
        <f ca="1">RANDBETWEEN(40,80)/100</f>
        <v>0.42</v>
      </c>
      <c r="AJ3" s="3">
        <f t="shared" ref="AJ3:AJ27" ca="1" si="0">RANDBETWEEN(10,50)</f>
        <v>11</v>
      </c>
      <c r="AK3" s="3">
        <f ca="1">RANDBETWEEN(10,99)/100</f>
        <v>0.32</v>
      </c>
      <c r="AL3" s="3">
        <f ca="1">RANDBETWEEN(4000,5000)</f>
        <v>4352</v>
      </c>
      <c r="AM3" s="3">
        <f ca="1">RANDBETWEEN(1000,5000)</f>
        <v>4382</v>
      </c>
      <c r="AN3" s="7">
        <f ca="1">AO3/AL3</f>
        <v>-6.8933823529411763E-3</v>
      </c>
      <c r="AO3" s="3">
        <f ca="1">AL3-AM3</f>
        <v>-30</v>
      </c>
      <c r="AP3" t="s">
        <v>149</v>
      </c>
    </row>
    <row r="4" spans="1:42" x14ac:dyDescent="0.25">
      <c r="A4" s="1" t="s">
        <v>13</v>
      </c>
      <c r="B4" s="1" t="s">
        <v>8</v>
      </c>
      <c r="C4" s="1" t="s">
        <v>14</v>
      </c>
      <c r="D4" s="4">
        <v>2</v>
      </c>
      <c r="E4" s="1" t="s">
        <v>15</v>
      </c>
      <c r="F4" s="1" t="s">
        <v>11</v>
      </c>
      <c r="G4" s="1" t="s">
        <v>12</v>
      </c>
      <c r="H4" s="8">
        <v>2500</v>
      </c>
      <c r="I4" s="2">
        <v>1350</v>
      </c>
      <c r="J4" s="5">
        <v>500</v>
      </c>
      <c r="K4" s="5">
        <v>326</v>
      </c>
      <c r="L4" s="5">
        <v>324</v>
      </c>
      <c r="M4" s="5">
        <v>149</v>
      </c>
      <c r="N4" s="5">
        <v>1201</v>
      </c>
      <c r="O4" s="6">
        <v>0.16</v>
      </c>
      <c r="P4" s="3">
        <v>0.28999999999999998</v>
      </c>
      <c r="Q4" s="7">
        <v>0.2</v>
      </c>
      <c r="R4" s="3">
        <v>52</v>
      </c>
      <c r="S4" s="12" t="s">
        <v>121</v>
      </c>
      <c r="T4" s="14" t="s">
        <v>126</v>
      </c>
      <c r="U4" s="3">
        <f t="shared" ref="U4:U27" ca="1" si="1">RANDBETWEEN(1,8)</f>
        <v>1</v>
      </c>
      <c r="V4" s="3" t="str">
        <f t="shared" ref="V4:V27" ca="1" si="2">IF(U4=1,"01-10",
IF(U4=2,"11-20",
IF(U4=3,"21-30",
IF(U4=4,"31-40",
IF(U4=5,"41-50",
IF(U4=6,"51-60",
IF(U4=7,"61-70",
IF(U4=8,"71-80", "&gt;80"))))))))</f>
        <v>01-10</v>
      </c>
      <c r="W4" s="5">
        <f t="shared" ref="W4:W27" ca="1" si="3">RANDBETWEEN(850000,1000000)</f>
        <v>982870</v>
      </c>
      <c r="X4" s="15">
        <f t="shared" ref="X4:X27" ca="1" si="4">H4*RANDBETWEEN(10,50)/100</f>
        <v>1150</v>
      </c>
      <c r="Y4" s="16">
        <f>I4/backup!$A$1</f>
        <v>2.7167350881429606E-2</v>
      </c>
      <c r="Z4" s="16">
        <f t="shared" ref="Z4:Z27" si="5">L4/H4</f>
        <v>0.12959999999999999</v>
      </c>
      <c r="AA4" s="3">
        <f t="shared" ref="AA4:AA27" ca="1" si="6">RANDBETWEEN(10,50)</f>
        <v>35</v>
      </c>
      <c r="AB4" s="3">
        <f t="shared" ref="AB4:AB27" ca="1" si="7">RANDBETWEEN(100,5000)</f>
        <v>3348</v>
      </c>
      <c r="AC4" s="3">
        <f t="shared" ref="AC4:AC27" ca="1" si="8">RANDBETWEEN(1000,5000)</f>
        <v>1485</v>
      </c>
      <c r="AD4" s="3">
        <f t="shared" ref="AD4:AD27" ca="1" si="9">RANDBETWEEN(10000,50000)</f>
        <v>39501</v>
      </c>
      <c r="AE4" s="3">
        <f t="shared" ref="AE4:AE27" ca="1" si="10">RANDBETWEEN(1000,5000)</f>
        <v>3682</v>
      </c>
      <c r="AF4" s="3">
        <f t="shared" ref="AF4:AF27" ca="1" si="11">RANDBETWEEN(1,5)</f>
        <v>3</v>
      </c>
      <c r="AG4" s="3">
        <f t="shared" ref="AG4:AG27" ca="1" si="12">RANDBETWEEN(10,50)</f>
        <v>45</v>
      </c>
      <c r="AH4" s="3">
        <f t="shared" ref="AH4:AH27" ca="1" si="13">RANDBETWEEN(60,400)</f>
        <v>120</v>
      </c>
      <c r="AI4" s="3">
        <f t="shared" ref="AI4:AI27" ca="1" si="14">RANDBETWEEN(40,80)/100</f>
        <v>0.69</v>
      </c>
      <c r="AJ4" s="3">
        <f t="shared" ca="1" si="0"/>
        <v>24</v>
      </c>
      <c r="AK4" s="3">
        <f t="shared" ref="AK4:AK27" ca="1" si="15">RANDBETWEEN(10,99)/100</f>
        <v>0.19</v>
      </c>
      <c r="AL4" s="3">
        <f t="shared" ref="AL4:AL27" ca="1" si="16">RANDBETWEEN(4000,5000)</f>
        <v>4993</v>
      </c>
      <c r="AM4" s="3">
        <f t="shared" ref="AM4:AM27" ca="1" si="17">RANDBETWEEN(1000,5000)</f>
        <v>1628</v>
      </c>
      <c r="AN4" s="7">
        <f t="shared" ref="AN4:AN27" ca="1" si="18">AO4/AL4</f>
        <v>0.67394352092930099</v>
      </c>
      <c r="AO4" s="3">
        <f t="shared" ref="AO4:AO27" ca="1" si="19">AL4-AM4</f>
        <v>3365</v>
      </c>
      <c r="AP4" t="s">
        <v>150</v>
      </c>
    </row>
    <row r="5" spans="1:42" x14ac:dyDescent="0.25">
      <c r="A5" s="1" t="s">
        <v>16</v>
      </c>
      <c r="B5" s="1" t="s">
        <v>8</v>
      </c>
      <c r="C5" s="1" t="s">
        <v>17</v>
      </c>
      <c r="D5" s="4">
        <v>3</v>
      </c>
      <c r="E5" s="1" t="s">
        <v>18</v>
      </c>
      <c r="F5" s="1" t="s">
        <v>11</v>
      </c>
      <c r="G5" s="1" t="s">
        <v>12</v>
      </c>
      <c r="H5" s="8">
        <v>820</v>
      </c>
      <c r="I5" s="2">
        <v>467</v>
      </c>
      <c r="J5" s="5">
        <v>200</v>
      </c>
      <c r="K5" s="5">
        <v>84</v>
      </c>
      <c r="L5" s="5">
        <v>69</v>
      </c>
      <c r="M5" s="5">
        <v>51</v>
      </c>
      <c r="N5" s="5">
        <v>416</v>
      </c>
      <c r="O5" s="6">
        <v>0.18</v>
      </c>
      <c r="P5" s="3">
        <v>0.4</v>
      </c>
      <c r="Q5" s="7">
        <v>0.36</v>
      </c>
      <c r="R5" s="3">
        <v>51</v>
      </c>
      <c r="S5" s="12" t="s">
        <v>123</v>
      </c>
      <c r="T5" s="14" t="s">
        <v>125</v>
      </c>
      <c r="U5" s="3">
        <f t="shared" ca="1" si="1"/>
        <v>8</v>
      </c>
      <c r="V5" s="3" t="str">
        <f t="shared" ca="1" si="2"/>
        <v>71-80</v>
      </c>
      <c r="W5" s="5">
        <f t="shared" ca="1" si="3"/>
        <v>933526</v>
      </c>
      <c r="X5" s="15">
        <f t="shared" ca="1" si="4"/>
        <v>401.8</v>
      </c>
      <c r="Y5" s="16">
        <f>I5/backup!$A$1</f>
        <v>9.3978910086130567E-3</v>
      </c>
      <c r="Z5" s="16">
        <f t="shared" si="5"/>
        <v>8.4146341463414639E-2</v>
      </c>
      <c r="AA5" s="3">
        <f t="shared" ca="1" si="6"/>
        <v>37</v>
      </c>
      <c r="AB5" s="3">
        <f t="shared" ca="1" si="7"/>
        <v>3282</v>
      </c>
      <c r="AC5" s="3">
        <f t="shared" ca="1" si="8"/>
        <v>4761</v>
      </c>
      <c r="AD5" s="3">
        <f t="shared" ca="1" si="9"/>
        <v>17014</v>
      </c>
      <c r="AE5" s="3">
        <f t="shared" ca="1" si="10"/>
        <v>1991</v>
      </c>
      <c r="AF5" s="3">
        <f t="shared" ca="1" si="11"/>
        <v>1</v>
      </c>
      <c r="AG5" s="3">
        <f t="shared" ca="1" si="12"/>
        <v>12</v>
      </c>
      <c r="AH5" s="3">
        <f t="shared" ca="1" si="13"/>
        <v>181</v>
      </c>
      <c r="AI5" s="3">
        <f t="shared" ca="1" si="14"/>
        <v>0.6</v>
      </c>
      <c r="AJ5" s="3">
        <f t="shared" ca="1" si="0"/>
        <v>49</v>
      </c>
      <c r="AK5" s="3">
        <f t="shared" ca="1" si="15"/>
        <v>0.92</v>
      </c>
      <c r="AL5" s="3">
        <f t="shared" ca="1" si="16"/>
        <v>4947</v>
      </c>
      <c r="AM5" s="3">
        <f t="shared" ca="1" si="17"/>
        <v>2340</v>
      </c>
      <c r="AN5" s="7">
        <f t="shared" ca="1" si="18"/>
        <v>0.52698605215281991</v>
      </c>
      <c r="AO5" s="3">
        <f t="shared" ca="1" si="19"/>
        <v>2607</v>
      </c>
      <c r="AP5" t="s">
        <v>151</v>
      </c>
    </row>
    <row r="6" spans="1:42" x14ac:dyDescent="0.25">
      <c r="A6" s="1" t="s">
        <v>19</v>
      </c>
      <c r="B6" s="1" t="s">
        <v>8</v>
      </c>
      <c r="C6" s="1" t="s">
        <v>20</v>
      </c>
      <c r="D6" s="4">
        <v>4</v>
      </c>
      <c r="E6" s="1" t="s">
        <v>21</v>
      </c>
      <c r="F6" s="1" t="s">
        <v>11</v>
      </c>
      <c r="G6" s="1" t="s">
        <v>12</v>
      </c>
      <c r="H6" s="8">
        <v>3000</v>
      </c>
      <c r="I6" s="2">
        <v>1770</v>
      </c>
      <c r="J6" s="5">
        <v>500</v>
      </c>
      <c r="K6" s="5">
        <v>300</v>
      </c>
      <c r="L6" s="5">
        <v>430</v>
      </c>
      <c r="M6" s="5">
        <v>177</v>
      </c>
      <c r="N6" s="5">
        <v>1593</v>
      </c>
      <c r="O6" s="6">
        <v>0.19</v>
      </c>
      <c r="P6" s="3">
        <v>0.32</v>
      </c>
      <c r="Q6" s="7">
        <v>0.44</v>
      </c>
      <c r="R6" s="3">
        <v>59</v>
      </c>
      <c r="S6" s="13" t="s">
        <v>117</v>
      </c>
      <c r="T6" s="14" t="s">
        <v>125</v>
      </c>
      <c r="U6" s="3">
        <f t="shared" ca="1" si="1"/>
        <v>4</v>
      </c>
      <c r="V6" s="3" t="str">
        <f t="shared" ca="1" si="2"/>
        <v>31-40</v>
      </c>
      <c r="W6" s="5">
        <f t="shared" ca="1" si="3"/>
        <v>948959</v>
      </c>
      <c r="X6" s="15">
        <f t="shared" ca="1" si="4"/>
        <v>330</v>
      </c>
      <c r="Y6" s="16">
        <f>I6/backup!$A$1</f>
        <v>3.5619415600096592E-2</v>
      </c>
      <c r="Z6" s="16">
        <f t="shared" si="5"/>
        <v>0.14333333333333334</v>
      </c>
      <c r="AA6" s="3">
        <f t="shared" ca="1" si="6"/>
        <v>12</v>
      </c>
      <c r="AB6" s="3">
        <f t="shared" ca="1" si="7"/>
        <v>3779</v>
      </c>
      <c r="AC6" s="3">
        <f t="shared" ca="1" si="8"/>
        <v>4529</v>
      </c>
      <c r="AD6" s="3">
        <f t="shared" ca="1" si="9"/>
        <v>21850</v>
      </c>
      <c r="AE6" s="3">
        <f t="shared" ca="1" si="10"/>
        <v>1323</v>
      </c>
      <c r="AF6" s="3">
        <f t="shared" ca="1" si="11"/>
        <v>3</v>
      </c>
      <c r="AG6" s="3">
        <f t="shared" ca="1" si="12"/>
        <v>26</v>
      </c>
      <c r="AH6" s="3">
        <f t="shared" ca="1" si="13"/>
        <v>159</v>
      </c>
      <c r="AI6" s="3">
        <f t="shared" ca="1" si="14"/>
        <v>0.69</v>
      </c>
      <c r="AJ6" s="3">
        <f t="shared" ca="1" si="0"/>
        <v>49</v>
      </c>
      <c r="AK6" s="3">
        <f t="shared" ca="1" si="15"/>
        <v>0.71</v>
      </c>
      <c r="AL6" s="3">
        <f t="shared" ca="1" si="16"/>
        <v>4818</v>
      </c>
      <c r="AM6" s="3">
        <f t="shared" ca="1" si="17"/>
        <v>2152</v>
      </c>
      <c r="AN6" s="7">
        <f t="shared" ca="1" si="18"/>
        <v>0.55334163553341631</v>
      </c>
      <c r="AO6" s="3">
        <f t="shared" ca="1" si="19"/>
        <v>2666</v>
      </c>
      <c r="AP6" t="s">
        <v>152</v>
      </c>
    </row>
    <row r="7" spans="1:42" x14ac:dyDescent="0.25">
      <c r="A7" s="1" t="s">
        <v>22</v>
      </c>
      <c r="B7" s="1" t="s">
        <v>8</v>
      </c>
      <c r="C7" s="1" t="s">
        <v>23</v>
      </c>
      <c r="D7" s="4">
        <v>5</v>
      </c>
      <c r="E7" s="1" t="s">
        <v>24</v>
      </c>
      <c r="F7" s="1" t="s">
        <v>11</v>
      </c>
      <c r="G7" s="1" t="s">
        <v>12</v>
      </c>
      <c r="H7" s="8">
        <v>8500</v>
      </c>
      <c r="I7" s="2">
        <v>4000</v>
      </c>
      <c r="J7" s="5">
        <v>400</v>
      </c>
      <c r="K7" s="5">
        <v>894</v>
      </c>
      <c r="L7" s="5">
        <v>3206</v>
      </c>
      <c r="M7" s="5">
        <v>800</v>
      </c>
      <c r="N7" s="5">
        <v>3200</v>
      </c>
      <c r="O7" s="6">
        <v>0.17</v>
      </c>
      <c r="P7" s="3">
        <v>0.16</v>
      </c>
      <c r="Q7" s="7">
        <v>0.54</v>
      </c>
      <c r="R7" s="3">
        <v>55</v>
      </c>
      <c r="S7" s="12" t="s">
        <v>118</v>
      </c>
      <c r="T7" s="14" t="s">
        <v>125</v>
      </c>
      <c r="U7" s="3">
        <f t="shared" ca="1" si="1"/>
        <v>5</v>
      </c>
      <c r="V7" s="3" t="str">
        <f t="shared" ca="1" si="2"/>
        <v>41-50</v>
      </c>
      <c r="W7" s="5">
        <f t="shared" ca="1" si="3"/>
        <v>969387</v>
      </c>
      <c r="X7" s="15">
        <f t="shared" ca="1" si="4"/>
        <v>2040</v>
      </c>
      <c r="Y7" s="16">
        <f>I7/backup!$A$1</f>
        <v>8.0495854463495137E-2</v>
      </c>
      <c r="Z7" s="16">
        <f t="shared" si="5"/>
        <v>0.37717647058823528</v>
      </c>
      <c r="AA7" s="3">
        <f t="shared" ca="1" si="6"/>
        <v>30</v>
      </c>
      <c r="AB7" s="3">
        <f t="shared" ca="1" si="7"/>
        <v>581</v>
      </c>
      <c r="AC7" s="3">
        <f t="shared" ca="1" si="8"/>
        <v>3050</v>
      </c>
      <c r="AD7" s="3">
        <f t="shared" ca="1" si="9"/>
        <v>44159</v>
      </c>
      <c r="AE7" s="3">
        <f t="shared" ca="1" si="10"/>
        <v>2052</v>
      </c>
      <c r="AF7" s="3">
        <f t="shared" ca="1" si="11"/>
        <v>2</v>
      </c>
      <c r="AG7" s="3">
        <f t="shared" ca="1" si="12"/>
        <v>16</v>
      </c>
      <c r="AH7" s="3">
        <f t="shared" ca="1" si="13"/>
        <v>83</v>
      </c>
      <c r="AI7" s="3">
        <f t="shared" ca="1" si="14"/>
        <v>0.74</v>
      </c>
      <c r="AJ7" s="3">
        <f t="shared" ca="1" si="0"/>
        <v>14</v>
      </c>
      <c r="AK7" s="3">
        <f t="shared" ca="1" si="15"/>
        <v>0.67</v>
      </c>
      <c r="AL7" s="3">
        <f t="shared" ca="1" si="16"/>
        <v>4097</v>
      </c>
      <c r="AM7" s="3">
        <f t="shared" ca="1" si="17"/>
        <v>2543</v>
      </c>
      <c r="AN7" s="7">
        <f t="shared" ca="1" si="18"/>
        <v>0.37930192824017572</v>
      </c>
      <c r="AO7" s="3">
        <f t="shared" ca="1" si="19"/>
        <v>1554</v>
      </c>
      <c r="AP7" t="s">
        <v>153</v>
      </c>
    </row>
    <row r="8" spans="1:42" x14ac:dyDescent="0.25">
      <c r="A8" s="1" t="s">
        <v>25</v>
      </c>
      <c r="B8" s="1" t="s">
        <v>8</v>
      </c>
      <c r="C8" s="1" t="s">
        <v>26</v>
      </c>
      <c r="D8" s="4">
        <v>6</v>
      </c>
      <c r="E8" s="1" t="s">
        <v>27</v>
      </c>
      <c r="F8" s="1" t="s">
        <v>28</v>
      </c>
      <c r="G8" s="1" t="s">
        <v>29</v>
      </c>
      <c r="H8" s="8">
        <v>1000</v>
      </c>
      <c r="I8" s="2">
        <v>550</v>
      </c>
      <c r="J8" s="5">
        <v>200</v>
      </c>
      <c r="K8" s="5">
        <v>106</v>
      </c>
      <c r="L8" s="5">
        <v>144</v>
      </c>
      <c r="M8" s="5">
        <v>55</v>
      </c>
      <c r="N8" s="5">
        <v>495</v>
      </c>
      <c r="O8" s="6">
        <v>0.16</v>
      </c>
      <c r="P8" s="3">
        <v>0.28999999999999998</v>
      </c>
      <c r="Q8" s="7">
        <v>0.57999999999999996</v>
      </c>
      <c r="R8" s="3">
        <v>55</v>
      </c>
      <c r="S8" s="12" t="s">
        <v>114</v>
      </c>
      <c r="T8" s="14" t="s">
        <v>125</v>
      </c>
      <c r="U8" s="3">
        <f t="shared" ca="1" si="1"/>
        <v>6</v>
      </c>
      <c r="V8" s="3" t="str">
        <f t="shared" ca="1" si="2"/>
        <v>51-60</v>
      </c>
      <c r="W8" s="5">
        <f t="shared" ca="1" si="3"/>
        <v>944806</v>
      </c>
      <c r="X8" s="15">
        <f t="shared" ca="1" si="4"/>
        <v>310</v>
      </c>
      <c r="Y8" s="16">
        <f>I8/backup!$A$1</f>
        <v>1.1068179988730581E-2</v>
      </c>
      <c r="Z8" s="16">
        <f t="shared" si="5"/>
        <v>0.14399999999999999</v>
      </c>
      <c r="AA8" s="3">
        <f t="shared" ca="1" si="6"/>
        <v>13</v>
      </c>
      <c r="AB8" s="3">
        <f t="shared" ca="1" si="7"/>
        <v>1779</v>
      </c>
      <c r="AC8" s="3">
        <f t="shared" ca="1" si="8"/>
        <v>4992</v>
      </c>
      <c r="AD8" s="3">
        <f t="shared" ca="1" si="9"/>
        <v>43175</v>
      </c>
      <c r="AE8" s="3">
        <f t="shared" ca="1" si="10"/>
        <v>2972</v>
      </c>
      <c r="AF8" s="3">
        <f t="shared" ca="1" si="11"/>
        <v>4</v>
      </c>
      <c r="AG8" s="3">
        <f t="shared" ca="1" si="12"/>
        <v>20</v>
      </c>
      <c r="AH8" s="3">
        <f t="shared" ca="1" si="13"/>
        <v>107</v>
      </c>
      <c r="AI8" s="3">
        <f t="shared" ca="1" si="14"/>
        <v>0.51</v>
      </c>
      <c r="AJ8" s="3">
        <f t="shared" ca="1" si="0"/>
        <v>39</v>
      </c>
      <c r="AK8" s="3">
        <f t="shared" ca="1" si="15"/>
        <v>0.88</v>
      </c>
      <c r="AL8" s="3">
        <f t="shared" ca="1" si="16"/>
        <v>4893</v>
      </c>
      <c r="AM8" s="3">
        <f t="shared" ca="1" si="17"/>
        <v>2337</v>
      </c>
      <c r="AN8" s="7">
        <f t="shared" ca="1" si="18"/>
        <v>0.52237890864500303</v>
      </c>
      <c r="AO8" s="3">
        <f t="shared" ca="1" si="19"/>
        <v>2556</v>
      </c>
      <c r="AP8" t="s">
        <v>154</v>
      </c>
    </row>
    <row r="9" spans="1:42" x14ac:dyDescent="0.25">
      <c r="A9" s="1" t="s">
        <v>30</v>
      </c>
      <c r="B9" s="1" t="s">
        <v>8</v>
      </c>
      <c r="C9" s="1" t="s">
        <v>31</v>
      </c>
      <c r="D9" s="4">
        <v>7</v>
      </c>
      <c r="E9" s="1" t="s">
        <v>32</v>
      </c>
      <c r="F9" s="1" t="s">
        <v>28</v>
      </c>
      <c r="G9" s="1" t="s">
        <v>29</v>
      </c>
      <c r="H9" s="8">
        <v>2400</v>
      </c>
      <c r="I9" s="2">
        <v>984</v>
      </c>
      <c r="J9" s="5">
        <v>400</v>
      </c>
      <c r="K9" s="5">
        <v>181</v>
      </c>
      <c r="L9" s="5">
        <v>835</v>
      </c>
      <c r="M9" s="5">
        <v>177</v>
      </c>
      <c r="N9" s="5">
        <v>807</v>
      </c>
      <c r="O9" s="6">
        <v>0.14000000000000001</v>
      </c>
      <c r="P9" s="3">
        <v>0.14000000000000001</v>
      </c>
      <c r="Q9" s="7">
        <v>0.59</v>
      </c>
      <c r="R9" s="3">
        <v>52</v>
      </c>
      <c r="S9" s="12" t="s">
        <v>115</v>
      </c>
      <c r="T9" s="14" t="s">
        <v>126</v>
      </c>
      <c r="U9" s="3">
        <f t="shared" ca="1" si="1"/>
        <v>7</v>
      </c>
      <c r="V9" s="3" t="str">
        <f t="shared" ca="1" si="2"/>
        <v>61-70</v>
      </c>
      <c r="W9" s="5">
        <f t="shared" ca="1" si="3"/>
        <v>992458</v>
      </c>
      <c r="X9" s="15">
        <f t="shared" ca="1" si="4"/>
        <v>1200</v>
      </c>
      <c r="Y9" s="16">
        <f>I9/backup!$A$1</f>
        <v>1.9801980198019802E-2</v>
      </c>
      <c r="Z9" s="16">
        <f t="shared" si="5"/>
        <v>0.34791666666666665</v>
      </c>
      <c r="AA9" s="3">
        <f t="shared" ca="1" si="6"/>
        <v>33</v>
      </c>
      <c r="AB9" s="3">
        <f t="shared" ca="1" si="7"/>
        <v>3038</v>
      </c>
      <c r="AC9" s="3">
        <f t="shared" ca="1" si="8"/>
        <v>3218</v>
      </c>
      <c r="AD9" s="3">
        <f t="shared" ca="1" si="9"/>
        <v>29260</v>
      </c>
      <c r="AE9" s="3">
        <f t="shared" ca="1" si="10"/>
        <v>4314</v>
      </c>
      <c r="AF9" s="3">
        <f t="shared" ca="1" si="11"/>
        <v>1</v>
      </c>
      <c r="AG9" s="3">
        <f t="shared" ca="1" si="12"/>
        <v>40</v>
      </c>
      <c r="AH9" s="3">
        <f t="shared" ca="1" si="13"/>
        <v>145</v>
      </c>
      <c r="AI9" s="3">
        <f t="shared" ca="1" si="14"/>
        <v>0.75</v>
      </c>
      <c r="AJ9" s="3">
        <f t="shared" ca="1" si="0"/>
        <v>31</v>
      </c>
      <c r="AK9" s="3">
        <f t="shared" ca="1" si="15"/>
        <v>0.66</v>
      </c>
      <c r="AL9" s="3">
        <f t="shared" ca="1" si="16"/>
        <v>4952</v>
      </c>
      <c r="AM9" s="3">
        <f t="shared" ca="1" si="17"/>
        <v>2315</v>
      </c>
      <c r="AN9" s="7">
        <f t="shared" ca="1" si="18"/>
        <v>0.53251211631663975</v>
      </c>
      <c r="AO9" s="3">
        <f t="shared" ca="1" si="19"/>
        <v>2637</v>
      </c>
      <c r="AP9" t="s">
        <v>155</v>
      </c>
    </row>
    <row r="10" spans="1:42" x14ac:dyDescent="0.25">
      <c r="A10" s="1" t="s">
        <v>33</v>
      </c>
      <c r="B10" s="1" t="s">
        <v>8</v>
      </c>
      <c r="C10" s="1" t="s">
        <v>34</v>
      </c>
      <c r="D10" s="4">
        <v>8</v>
      </c>
      <c r="E10" s="1" t="s">
        <v>35</v>
      </c>
      <c r="F10" s="1" t="s">
        <v>28</v>
      </c>
      <c r="G10" s="1" t="s">
        <v>29</v>
      </c>
      <c r="H10" s="8">
        <v>9000</v>
      </c>
      <c r="I10" s="2">
        <v>5310</v>
      </c>
      <c r="J10" s="5">
        <v>2443</v>
      </c>
      <c r="K10" s="5">
        <v>1000</v>
      </c>
      <c r="L10" s="5">
        <v>247</v>
      </c>
      <c r="M10" s="5">
        <v>956</v>
      </c>
      <c r="N10" s="5">
        <v>4354</v>
      </c>
      <c r="O10" s="6">
        <v>0.11</v>
      </c>
      <c r="P10" s="3">
        <v>0.38</v>
      </c>
      <c r="Q10" s="7">
        <v>0.25</v>
      </c>
      <c r="R10" s="3">
        <v>53</v>
      </c>
      <c r="S10" s="12" t="s">
        <v>122</v>
      </c>
      <c r="T10" s="14" t="s">
        <v>125</v>
      </c>
      <c r="U10" s="3">
        <f t="shared" ca="1" si="1"/>
        <v>2</v>
      </c>
      <c r="V10" s="3" t="str">
        <f t="shared" ca="1" si="2"/>
        <v>11-20</v>
      </c>
      <c r="W10" s="5">
        <f t="shared" ca="1" si="3"/>
        <v>907730</v>
      </c>
      <c r="X10" s="15">
        <f t="shared" ca="1" si="4"/>
        <v>3870</v>
      </c>
      <c r="Y10" s="16">
        <f>I10/backup!$A$1</f>
        <v>0.10685824680028978</v>
      </c>
      <c r="Z10" s="16">
        <f t="shared" si="5"/>
        <v>2.7444444444444445E-2</v>
      </c>
      <c r="AA10" s="3">
        <f t="shared" ca="1" si="6"/>
        <v>40</v>
      </c>
      <c r="AB10" s="3">
        <f t="shared" ca="1" si="7"/>
        <v>1139</v>
      </c>
      <c r="AC10" s="3">
        <f t="shared" ca="1" si="8"/>
        <v>1669</v>
      </c>
      <c r="AD10" s="3">
        <f t="shared" ca="1" si="9"/>
        <v>49882</v>
      </c>
      <c r="AE10" s="3">
        <f t="shared" ca="1" si="10"/>
        <v>3053</v>
      </c>
      <c r="AF10" s="3">
        <f t="shared" ca="1" si="11"/>
        <v>3</v>
      </c>
      <c r="AG10" s="3">
        <f t="shared" ca="1" si="12"/>
        <v>31</v>
      </c>
      <c r="AH10" s="3">
        <f t="shared" ca="1" si="13"/>
        <v>237</v>
      </c>
      <c r="AI10" s="3">
        <f t="shared" ca="1" si="14"/>
        <v>0.46</v>
      </c>
      <c r="AJ10" s="3">
        <f t="shared" ca="1" si="0"/>
        <v>17</v>
      </c>
      <c r="AK10" s="3">
        <f t="shared" ca="1" si="15"/>
        <v>0.84</v>
      </c>
      <c r="AL10" s="3">
        <f t="shared" ca="1" si="16"/>
        <v>4477</v>
      </c>
      <c r="AM10" s="3">
        <f t="shared" ca="1" si="17"/>
        <v>1099</v>
      </c>
      <c r="AN10" s="7">
        <f t="shared" ca="1" si="18"/>
        <v>0.75452311815948181</v>
      </c>
      <c r="AO10" s="3">
        <f t="shared" ca="1" si="19"/>
        <v>3378</v>
      </c>
      <c r="AP10" t="s">
        <v>149</v>
      </c>
    </row>
    <row r="11" spans="1:42" x14ac:dyDescent="0.25">
      <c r="A11" s="1" t="s">
        <v>36</v>
      </c>
      <c r="B11" s="1" t="s">
        <v>8</v>
      </c>
      <c r="C11" s="1" t="s">
        <v>37</v>
      </c>
      <c r="D11" s="4">
        <v>9</v>
      </c>
      <c r="E11" s="1" t="s">
        <v>38</v>
      </c>
      <c r="F11" s="1" t="s">
        <v>39</v>
      </c>
      <c r="G11" s="1" t="s">
        <v>40</v>
      </c>
      <c r="H11" s="8">
        <v>700</v>
      </c>
      <c r="I11" s="2">
        <v>385</v>
      </c>
      <c r="J11" s="5">
        <v>173</v>
      </c>
      <c r="K11" s="5">
        <v>74</v>
      </c>
      <c r="L11" s="5">
        <v>68</v>
      </c>
      <c r="M11" s="5">
        <v>65</v>
      </c>
      <c r="N11" s="5">
        <v>320</v>
      </c>
      <c r="O11" s="6">
        <v>0.12</v>
      </c>
      <c r="P11" s="3">
        <v>0.28000000000000003</v>
      </c>
      <c r="Q11" s="7">
        <v>0.3</v>
      </c>
      <c r="R11" s="3">
        <v>55</v>
      </c>
      <c r="S11" s="13" t="s">
        <v>117</v>
      </c>
      <c r="T11" s="14" t="s">
        <v>125</v>
      </c>
      <c r="U11" s="3">
        <f t="shared" ca="1" si="1"/>
        <v>2</v>
      </c>
      <c r="V11" s="3" t="str">
        <f t="shared" ca="1" si="2"/>
        <v>11-20</v>
      </c>
      <c r="W11" s="5">
        <f t="shared" ca="1" si="3"/>
        <v>989224</v>
      </c>
      <c r="X11" s="15">
        <f t="shared" ca="1" si="4"/>
        <v>70</v>
      </c>
      <c r="Y11" s="16">
        <f>I11/backup!$A$1</f>
        <v>7.7477259921114065E-3</v>
      </c>
      <c r="Z11" s="16">
        <f t="shared" si="5"/>
        <v>9.7142857142857142E-2</v>
      </c>
      <c r="AA11" s="3">
        <f t="shared" ca="1" si="6"/>
        <v>34</v>
      </c>
      <c r="AB11" s="3">
        <f t="shared" ca="1" si="7"/>
        <v>846</v>
      </c>
      <c r="AC11" s="3">
        <f t="shared" ca="1" si="8"/>
        <v>2343</v>
      </c>
      <c r="AD11" s="3">
        <f t="shared" ca="1" si="9"/>
        <v>47164</v>
      </c>
      <c r="AE11" s="3">
        <f t="shared" ca="1" si="10"/>
        <v>4980</v>
      </c>
      <c r="AF11" s="3">
        <f t="shared" ca="1" si="11"/>
        <v>1</v>
      </c>
      <c r="AG11" s="3">
        <f t="shared" ca="1" si="12"/>
        <v>45</v>
      </c>
      <c r="AH11" s="3">
        <f t="shared" ca="1" si="13"/>
        <v>147</v>
      </c>
      <c r="AI11" s="3">
        <f t="shared" ca="1" si="14"/>
        <v>0.56000000000000005</v>
      </c>
      <c r="AJ11" s="3">
        <f t="shared" ca="1" si="0"/>
        <v>17</v>
      </c>
      <c r="AK11" s="3">
        <f t="shared" ca="1" si="15"/>
        <v>0.53</v>
      </c>
      <c r="AL11" s="3">
        <f t="shared" ca="1" si="16"/>
        <v>4607</v>
      </c>
      <c r="AM11" s="3">
        <f t="shared" ca="1" si="17"/>
        <v>4810</v>
      </c>
      <c r="AN11" s="7">
        <f t="shared" ca="1" si="18"/>
        <v>-4.4063381810288689E-2</v>
      </c>
      <c r="AO11" s="3">
        <f t="shared" ca="1" si="19"/>
        <v>-203</v>
      </c>
      <c r="AP11" t="s">
        <v>150</v>
      </c>
    </row>
    <row r="12" spans="1:42" x14ac:dyDescent="0.25">
      <c r="A12" s="1" t="s">
        <v>41</v>
      </c>
      <c r="B12" s="1" t="s">
        <v>8</v>
      </c>
      <c r="C12" s="1" t="s">
        <v>42</v>
      </c>
      <c r="D12" s="4">
        <v>10</v>
      </c>
      <c r="E12" s="1" t="s">
        <v>43</v>
      </c>
      <c r="F12" s="1" t="s">
        <v>44</v>
      </c>
      <c r="G12" s="1" t="s">
        <v>45</v>
      </c>
      <c r="H12" s="8">
        <v>2000</v>
      </c>
      <c r="I12" s="2">
        <v>1200</v>
      </c>
      <c r="J12" s="5">
        <v>500</v>
      </c>
      <c r="K12" s="5">
        <v>221</v>
      </c>
      <c r="L12" s="5">
        <v>79</v>
      </c>
      <c r="M12" s="5">
        <v>240</v>
      </c>
      <c r="N12" s="5">
        <v>960</v>
      </c>
      <c r="O12" s="6">
        <v>0.1</v>
      </c>
      <c r="P12" s="3">
        <v>0.1</v>
      </c>
      <c r="Q12" s="7">
        <v>0.18</v>
      </c>
      <c r="R12" s="3">
        <v>59</v>
      </c>
      <c r="S12" s="12" t="s">
        <v>118</v>
      </c>
      <c r="T12" s="14" t="s">
        <v>125</v>
      </c>
      <c r="U12" s="3">
        <f t="shared" ca="1" si="1"/>
        <v>1</v>
      </c>
      <c r="V12" s="3" t="str">
        <f t="shared" ca="1" si="2"/>
        <v>01-10</v>
      </c>
      <c r="W12" s="5">
        <f t="shared" ca="1" si="3"/>
        <v>983024</v>
      </c>
      <c r="X12" s="15">
        <f t="shared" ca="1" si="4"/>
        <v>1000</v>
      </c>
      <c r="Y12" s="16">
        <f>I12/backup!$A$1</f>
        <v>2.414875633904854E-2</v>
      </c>
      <c r="Z12" s="16">
        <f t="shared" si="5"/>
        <v>3.95E-2</v>
      </c>
      <c r="AA12" s="3">
        <f t="shared" ca="1" si="6"/>
        <v>36</v>
      </c>
      <c r="AB12" s="3">
        <f t="shared" ca="1" si="7"/>
        <v>419</v>
      </c>
      <c r="AC12" s="3">
        <f t="shared" ca="1" si="8"/>
        <v>2898</v>
      </c>
      <c r="AD12" s="3">
        <f t="shared" ca="1" si="9"/>
        <v>45617</v>
      </c>
      <c r="AE12" s="3">
        <f t="shared" ca="1" si="10"/>
        <v>1925</v>
      </c>
      <c r="AF12" s="3">
        <f t="shared" ca="1" si="11"/>
        <v>2</v>
      </c>
      <c r="AG12" s="3">
        <f t="shared" ca="1" si="12"/>
        <v>18</v>
      </c>
      <c r="AH12" s="3">
        <f t="shared" ca="1" si="13"/>
        <v>202</v>
      </c>
      <c r="AI12" s="3">
        <f t="shared" ca="1" si="14"/>
        <v>0.72</v>
      </c>
      <c r="AJ12" s="3">
        <f t="shared" ca="1" si="0"/>
        <v>30</v>
      </c>
      <c r="AK12" s="3">
        <f t="shared" ca="1" si="15"/>
        <v>0.72</v>
      </c>
      <c r="AL12" s="3">
        <f t="shared" ca="1" si="16"/>
        <v>4089</v>
      </c>
      <c r="AM12" s="3">
        <f t="shared" ca="1" si="17"/>
        <v>3665</v>
      </c>
      <c r="AN12" s="7">
        <f t="shared" ca="1" si="18"/>
        <v>0.1036928344338469</v>
      </c>
      <c r="AO12" s="3">
        <f t="shared" ca="1" si="19"/>
        <v>424</v>
      </c>
      <c r="AP12" t="s">
        <v>151</v>
      </c>
    </row>
    <row r="13" spans="1:42" x14ac:dyDescent="0.25">
      <c r="A13" s="1" t="s">
        <v>46</v>
      </c>
      <c r="B13" s="1" t="s">
        <v>8</v>
      </c>
      <c r="C13" s="1" t="s">
        <v>47</v>
      </c>
      <c r="D13" s="4">
        <v>11</v>
      </c>
      <c r="E13" s="1" t="s">
        <v>48</v>
      </c>
      <c r="F13" s="1" t="s">
        <v>49</v>
      </c>
      <c r="G13" s="1" t="s">
        <v>50</v>
      </c>
      <c r="H13" s="8">
        <v>6000</v>
      </c>
      <c r="I13" s="2">
        <v>2760</v>
      </c>
      <c r="J13" s="5">
        <v>1132</v>
      </c>
      <c r="K13" s="5">
        <v>565</v>
      </c>
      <c r="L13" s="5">
        <v>1543</v>
      </c>
      <c r="M13" s="5">
        <v>359</v>
      </c>
      <c r="N13" s="5">
        <v>2401</v>
      </c>
      <c r="O13" s="6">
        <v>0.19</v>
      </c>
      <c r="P13" s="3">
        <v>0.37</v>
      </c>
      <c r="Q13" s="7">
        <v>0.5</v>
      </c>
      <c r="R13" s="3">
        <v>60</v>
      </c>
      <c r="S13" s="12" t="s">
        <v>114</v>
      </c>
      <c r="T13" s="14" t="s">
        <v>125</v>
      </c>
      <c r="U13" s="3">
        <f t="shared" ca="1" si="1"/>
        <v>6</v>
      </c>
      <c r="V13" s="3" t="str">
        <f t="shared" ca="1" si="2"/>
        <v>51-60</v>
      </c>
      <c r="W13" s="5">
        <f t="shared" ca="1" si="3"/>
        <v>883000</v>
      </c>
      <c r="X13" s="15">
        <f t="shared" ca="1" si="4"/>
        <v>2160</v>
      </c>
      <c r="Y13" s="16">
        <f>I13/backup!$A$1</f>
        <v>5.554213957981164E-2</v>
      </c>
      <c r="Z13" s="16">
        <f t="shared" si="5"/>
        <v>0.25716666666666665</v>
      </c>
      <c r="AA13" s="3">
        <f t="shared" ca="1" si="6"/>
        <v>29</v>
      </c>
      <c r="AB13" s="3">
        <f t="shared" ca="1" si="7"/>
        <v>1085</v>
      </c>
      <c r="AC13" s="3">
        <f t="shared" ca="1" si="8"/>
        <v>4621</v>
      </c>
      <c r="AD13" s="3">
        <f t="shared" ca="1" si="9"/>
        <v>35932</v>
      </c>
      <c r="AE13" s="3">
        <f t="shared" ca="1" si="10"/>
        <v>1154</v>
      </c>
      <c r="AF13" s="3">
        <f t="shared" ca="1" si="11"/>
        <v>3</v>
      </c>
      <c r="AG13" s="3">
        <f t="shared" ca="1" si="12"/>
        <v>34</v>
      </c>
      <c r="AH13" s="3">
        <f t="shared" ca="1" si="13"/>
        <v>163</v>
      </c>
      <c r="AI13" s="3">
        <f t="shared" ca="1" si="14"/>
        <v>0.76</v>
      </c>
      <c r="AJ13" s="3">
        <f t="shared" ca="1" si="0"/>
        <v>32</v>
      </c>
      <c r="AK13" s="3">
        <f t="shared" ca="1" si="15"/>
        <v>0.23</v>
      </c>
      <c r="AL13" s="3">
        <f t="shared" ca="1" si="16"/>
        <v>4223</v>
      </c>
      <c r="AM13" s="3">
        <f t="shared" ca="1" si="17"/>
        <v>3213</v>
      </c>
      <c r="AN13" s="7">
        <f t="shared" ca="1" si="18"/>
        <v>0.23916646933459626</v>
      </c>
      <c r="AO13" s="3">
        <f t="shared" ca="1" si="19"/>
        <v>1010</v>
      </c>
      <c r="AP13" t="s">
        <v>152</v>
      </c>
    </row>
    <row r="14" spans="1:42" x14ac:dyDescent="0.25">
      <c r="A14" s="1" t="s">
        <v>51</v>
      </c>
      <c r="B14" s="1" t="s">
        <v>8</v>
      </c>
      <c r="C14" s="1" t="s">
        <v>52</v>
      </c>
      <c r="D14" s="4">
        <v>12</v>
      </c>
      <c r="E14" s="1" t="s">
        <v>53</v>
      </c>
      <c r="F14" s="1" t="s">
        <v>39</v>
      </c>
      <c r="G14" s="1" t="s">
        <v>40</v>
      </c>
      <c r="H14" s="8">
        <v>6000</v>
      </c>
      <c r="I14" s="2">
        <v>2880</v>
      </c>
      <c r="J14" s="5">
        <v>1152</v>
      </c>
      <c r="K14" s="5">
        <v>633</v>
      </c>
      <c r="L14" s="5">
        <v>1335</v>
      </c>
      <c r="M14" s="5">
        <v>432</v>
      </c>
      <c r="N14" s="5">
        <v>2448</v>
      </c>
      <c r="O14" s="6">
        <v>0.16</v>
      </c>
      <c r="P14" s="3">
        <v>0.39</v>
      </c>
      <c r="Q14" s="7">
        <v>0.34</v>
      </c>
      <c r="R14" s="3">
        <v>60</v>
      </c>
      <c r="S14" s="12" t="s">
        <v>115</v>
      </c>
      <c r="T14" s="14" t="s">
        <v>126</v>
      </c>
      <c r="U14" s="3">
        <f t="shared" ca="1" si="1"/>
        <v>2</v>
      </c>
      <c r="V14" s="3" t="str">
        <f t="shared" ca="1" si="2"/>
        <v>11-20</v>
      </c>
      <c r="W14" s="5">
        <f t="shared" ca="1" si="3"/>
        <v>904062</v>
      </c>
      <c r="X14" s="15">
        <f t="shared" ca="1" si="4"/>
        <v>1380</v>
      </c>
      <c r="Y14" s="16">
        <f>I14/backup!$A$1</f>
        <v>5.7957015213716497E-2</v>
      </c>
      <c r="Z14" s="16">
        <f t="shared" si="5"/>
        <v>0.2225</v>
      </c>
      <c r="AA14" s="3">
        <f t="shared" ca="1" si="6"/>
        <v>50</v>
      </c>
      <c r="AB14" s="3">
        <f t="shared" ca="1" si="7"/>
        <v>2521</v>
      </c>
      <c r="AC14" s="3">
        <f t="shared" ca="1" si="8"/>
        <v>3538</v>
      </c>
      <c r="AD14" s="3">
        <f t="shared" ca="1" si="9"/>
        <v>24947</v>
      </c>
      <c r="AE14" s="3">
        <f t="shared" ca="1" si="10"/>
        <v>3939</v>
      </c>
      <c r="AF14" s="3">
        <f t="shared" ca="1" si="11"/>
        <v>3</v>
      </c>
      <c r="AG14" s="3">
        <f t="shared" ca="1" si="12"/>
        <v>38</v>
      </c>
      <c r="AH14" s="3">
        <f t="shared" ca="1" si="13"/>
        <v>117</v>
      </c>
      <c r="AI14" s="3">
        <f t="shared" ca="1" si="14"/>
        <v>0.72</v>
      </c>
      <c r="AJ14" s="3">
        <f t="shared" ca="1" si="0"/>
        <v>49</v>
      </c>
      <c r="AK14" s="3">
        <f t="shared" ca="1" si="15"/>
        <v>0.12</v>
      </c>
      <c r="AL14" s="3">
        <f t="shared" ca="1" si="16"/>
        <v>4277</v>
      </c>
      <c r="AM14" s="3">
        <f t="shared" ca="1" si="17"/>
        <v>2355</v>
      </c>
      <c r="AN14" s="7">
        <f t="shared" ca="1" si="18"/>
        <v>0.44938040682721536</v>
      </c>
      <c r="AO14" s="3">
        <f t="shared" ca="1" si="19"/>
        <v>1922</v>
      </c>
      <c r="AP14" t="s">
        <v>153</v>
      </c>
    </row>
    <row r="15" spans="1:42" x14ac:dyDescent="0.25">
      <c r="A15" s="1" t="s">
        <v>54</v>
      </c>
      <c r="B15" s="1" t="s">
        <v>8</v>
      </c>
      <c r="C15" s="1" t="s">
        <v>55</v>
      </c>
      <c r="D15" s="4">
        <v>13</v>
      </c>
      <c r="E15" s="1" t="s">
        <v>56</v>
      </c>
      <c r="F15" s="1" t="s">
        <v>49</v>
      </c>
      <c r="G15" s="1" t="s">
        <v>50</v>
      </c>
      <c r="H15" s="8">
        <v>1500</v>
      </c>
      <c r="I15" s="2">
        <v>690</v>
      </c>
      <c r="J15" s="5">
        <v>300</v>
      </c>
      <c r="K15" s="5">
        <v>145</v>
      </c>
      <c r="L15" s="5">
        <v>365</v>
      </c>
      <c r="M15" s="5">
        <v>97</v>
      </c>
      <c r="N15" s="5">
        <v>593</v>
      </c>
      <c r="O15" s="6">
        <v>0.12</v>
      </c>
      <c r="P15" s="3">
        <v>0.36</v>
      </c>
      <c r="Q15" s="7">
        <v>0.36</v>
      </c>
      <c r="R15" s="3">
        <v>58</v>
      </c>
      <c r="S15" s="12" t="s">
        <v>116</v>
      </c>
      <c r="T15" s="14" t="s">
        <v>126</v>
      </c>
      <c r="U15" s="3">
        <f t="shared" ca="1" si="1"/>
        <v>6</v>
      </c>
      <c r="V15" s="3" t="str">
        <f t="shared" ca="1" si="2"/>
        <v>51-60</v>
      </c>
      <c r="W15" s="5">
        <f t="shared" ca="1" si="3"/>
        <v>864128</v>
      </c>
      <c r="X15" s="15">
        <f t="shared" ca="1" si="4"/>
        <v>510</v>
      </c>
      <c r="Y15" s="16">
        <f>I15/backup!$A$1</f>
        <v>1.388553489495291E-2</v>
      </c>
      <c r="Z15" s="16">
        <f t="shared" si="5"/>
        <v>0.24333333333333335</v>
      </c>
      <c r="AA15" s="3">
        <f t="shared" ca="1" si="6"/>
        <v>13</v>
      </c>
      <c r="AB15" s="3">
        <f t="shared" ca="1" si="7"/>
        <v>112</v>
      </c>
      <c r="AC15" s="3">
        <f t="shared" ca="1" si="8"/>
        <v>4952</v>
      </c>
      <c r="AD15" s="3">
        <f t="shared" ca="1" si="9"/>
        <v>20327</v>
      </c>
      <c r="AE15" s="3">
        <f t="shared" ca="1" si="10"/>
        <v>2668</v>
      </c>
      <c r="AF15" s="3">
        <f t="shared" ca="1" si="11"/>
        <v>2</v>
      </c>
      <c r="AG15" s="3">
        <f t="shared" ca="1" si="12"/>
        <v>49</v>
      </c>
      <c r="AH15" s="3">
        <f t="shared" ca="1" si="13"/>
        <v>196</v>
      </c>
      <c r="AI15" s="3">
        <f t="shared" ca="1" si="14"/>
        <v>0.79</v>
      </c>
      <c r="AJ15" s="3">
        <f t="shared" ca="1" si="0"/>
        <v>27</v>
      </c>
      <c r="AK15" s="3">
        <f t="shared" ca="1" si="15"/>
        <v>0.71</v>
      </c>
      <c r="AL15" s="3">
        <f t="shared" ca="1" si="16"/>
        <v>4440</v>
      </c>
      <c r="AM15" s="3">
        <f t="shared" ca="1" si="17"/>
        <v>3903</v>
      </c>
      <c r="AN15" s="7">
        <f t="shared" ca="1" si="18"/>
        <v>0.12094594594594595</v>
      </c>
      <c r="AO15" s="3">
        <f t="shared" ca="1" si="19"/>
        <v>537</v>
      </c>
      <c r="AP15" t="s">
        <v>154</v>
      </c>
    </row>
    <row r="16" spans="1:42" x14ac:dyDescent="0.25">
      <c r="A16" s="1" t="s">
        <v>57</v>
      </c>
      <c r="B16" s="1" t="s">
        <v>8</v>
      </c>
      <c r="C16" s="1" t="s">
        <v>58</v>
      </c>
      <c r="D16" s="4">
        <v>14</v>
      </c>
      <c r="E16" s="1" t="s">
        <v>59</v>
      </c>
      <c r="F16" s="1" t="s">
        <v>44</v>
      </c>
      <c r="G16" s="1" t="s">
        <v>45</v>
      </c>
      <c r="H16" s="8">
        <v>4000</v>
      </c>
      <c r="I16" s="2">
        <v>2040</v>
      </c>
      <c r="J16" s="5">
        <v>816</v>
      </c>
      <c r="K16" s="5">
        <v>446</v>
      </c>
      <c r="L16" s="5">
        <v>698</v>
      </c>
      <c r="M16" s="5">
        <v>245</v>
      </c>
      <c r="N16" s="5">
        <v>1795</v>
      </c>
      <c r="O16" s="6">
        <v>0.15</v>
      </c>
      <c r="P16" s="3">
        <v>0.19</v>
      </c>
      <c r="Q16" s="7">
        <v>0.53</v>
      </c>
      <c r="R16" s="3">
        <v>56</v>
      </c>
      <c r="S16" s="13" t="s">
        <v>117</v>
      </c>
      <c r="T16" s="14" t="s">
        <v>125</v>
      </c>
      <c r="U16" s="3">
        <f t="shared" ca="1" si="1"/>
        <v>2</v>
      </c>
      <c r="V16" s="3" t="str">
        <f t="shared" ca="1" si="2"/>
        <v>11-20</v>
      </c>
      <c r="W16" s="5">
        <f t="shared" ca="1" si="3"/>
        <v>894413</v>
      </c>
      <c r="X16" s="15">
        <f t="shared" ca="1" si="4"/>
        <v>640</v>
      </c>
      <c r="Y16" s="16">
        <f>I16/backup!$A$1</f>
        <v>4.1052885776382518E-2</v>
      </c>
      <c r="Z16" s="16">
        <f t="shared" si="5"/>
        <v>0.17449999999999999</v>
      </c>
      <c r="AA16" s="3">
        <f t="shared" ca="1" si="6"/>
        <v>27</v>
      </c>
      <c r="AB16" s="3">
        <f t="shared" ca="1" si="7"/>
        <v>2713</v>
      </c>
      <c r="AC16" s="3">
        <f t="shared" ca="1" si="8"/>
        <v>1121</v>
      </c>
      <c r="AD16" s="3">
        <f t="shared" ca="1" si="9"/>
        <v>26596</v>
      </c>
      <c r="AE16" s="3">
        <f t="shared" ca="1" si="10"/>
        <v>3249</v>
      </c>
      <c r="AF16" s="3">
        <f t="shared" ca="1" si="11"/>
        <v>4</v>
      </c>
      <c r="AG16" s="3">
        <f t="shared" ca="1" si="12"/>
        <v>33</v>
      </c>
      <c r="AH16" s="3">
        <f t="shared" ca="1" si="13"/>
        <v>352</v>
      </c>
      <c r="AI16" s="3">
        <f t="shared" ca="1" si="14"/>
        <v>0.78</v>
      </c>
      <c r="AJ16" s="3">
        <f t="shared" ca="1" si="0"/>
        <v>37</v>
      </c>
      <c r="AK16" s="3">
        <f t="shared" ca="1" si="15"/>
        <v>0.16</v>
      </c>
      <c r="AL16" s="3">
        <f t="shared" ca="1" si="16"/>
        <v>4046</v>
      </c>
      <c r="AM16" s="3">
        <f t="shared" ca="1" si="17"/>
        <v>1472</v>
      </c>
      <c r="AN16" s="7">
        <f t="shared" ca="1" si="18"/>
        <v>0.63618388531883341</v>
      </c>
      <c r="AO16" s="3">
        <f t="shared" ca="1" si="19"/>
        <v>2574</v>
      </c>
      <c r="AP16" t="s">
        <v>155</v>
      </c>
    </row>
    <row r="17" spans="1:42" x14ac:dyDescent="0.25">
      <c r="A17" s="1" t="s">
        <v>60</v>
      </c>
      <c r="B17" s="1" t="s">
        <v>8</v>
      </c>
      <c r="C17" s="1" t="s">
        <v>61</v>
      </c>
      <c r="D17" s="4">
        <v>15</v>
      </c>
      <c r="E17" s="1" t="s">
        <v>62</v>
      </c>
      <c r="F17" s="1" t="s">
        <v>63</v>
      </c>
      <c r="G17" s="1" t="s">
        <v>64</v>
      </c>
      <c r="H17" s="8">
        <v>4000</v>
      </c>
      <c r="I17" s="2">
        <v>2120</v>
      </c>
      <c r="J17" s="5">
        <v>1060</v>
      </c>
      <c r="K17" s="5">
        <v>614</v>
      </c>
      <c r="L17" s="5">
        <v>206</v>
      </c>
      <c r="M17" s="5">
        <v>424</v>
      </c>
      <c r="N17" s="5">
        <v>1696</v>
      </c>
      <c r="O17" s="6">
        <v>0.11</v>
      </c>
      <c r="P17" s="3">
        <v>0.3</v>
      </c>
      <c r="Q17" s="7">
        <v>0.48</v>
      </c>
      <c r="R17" s="3">
        <v>52</v>
      </c>
      <c r="S17" s="12" t="s">
        <v>118</v>
      </c>
      <c r="T17" s="14" t="s">
        <v>126</v>
      </c>
      <c r="U17" s="3">
        <f t="shared" ca="1" si="1"/>
        <v>3</v>
      </c>
      <c r="V17" s="3" t="str">
        <f t="shared" ca="1" si="2"/>
        <v>21-30</v>
      </c>
      <c r="W17" s="5">
        <f t="shared" ca="1" si="3"/>
        <v>923567</v>
      </c>
      <c r="X17" s="15">
        <f t="shared" ca="1" si="4"/>
        <v>1200</v>
      </c>
      <c r="Y17" s="16">
        <f>I17/backup!$A$1</f>
        <v>4.2662802865652417E-2</v>
      </c>
      <c r="Z17" s="16">
        <f t="shared" si="5"/>
        <v>5.1499999999999997E-2</v>
      </c>
      <c r="AA17" s="3">
        <f t="shared" ca="1" si="6"/>
        <v>44</v>
      </c>
      <c r="AB17" s="3">
        <f t="shared" ca="1" si="7"/>
        <v>614</v>
      </c>
      <c r="AC17" s="3">
        <f t="shared" ca="1" si="8"/>
        <v>1698</v>
      </c>
      <c r="AD17" s="3">
        <f t="shared" ca="1" si="9"/>
        <v>32355</v>
      </c>
      <c r="AE17" s="3">
        <f t="shared" ca="1" si="10"/>
        <v>4423</v>
      </c>
      <c r="AF17" s="3">
        <f t="shared" ca="1" si="11"/>
        <v>4</v>
      </c>
      <c r="AG17" s="3">
        <f t="shared" ca="1" si="12"/>
        <v>39</v>
      </c>
      <c r="AH17" s="3">
        <f t="shared" ca="1" si="13"/>
        <v>214</v>
      </c>
      <c r="AI17" s="3">
        <f t="shared" ca="1" si="14"/>
        <v>0.72</v>
      </c>
      <c r="AJ17" s="3">
        <f t="shared" ca="1" si="0"/>
        <v>41</v>
      </c>
      <c r="AK17" s="3">
        <f t="shared" ca="1" si="15"/>
        <v>0.98</v>
      </c>
      <c r="AL17" s="3">
        <f t="shared" ca="1" si="16"/>
        <v>4438</v>
      </c>
      <c r="AM17" s="3">
        <f t="shared" ca="1" si="17"/>
        <v>4042</v>
      </c>
      <c r="AN17" s="7">
        <f t="shared" ca="1" si="18"/>
        <v>8.9229382604776933E-2</v>
      </c>
      <c r="AO17" s="3">
        <f t="shared" ca="1" si="19"/>
        <v>396</v>
      </c>
      <c r="AP17" t="s">
        <v>149</v>
      </c>
    </row>
    <row r="18" spans="1:42" x14ac:dyDescent="0.25">
      <c r="A18" s="1" t="s">
        <v>65</v>
      </c>
      <c r="B18" s="1" t="s">
        <v>8</v>
      </c>
      <c r="C18" s="1" t="s">
        <v>66</v>
      </c>
      <c r="D18" s="4">
        <v>16</v>
      </c>
      <c r="E18" s="1" t="s">
        <v>67</v>
      </c>
      <c r="F18" s="1" t="s">
        <v>63</v>
      </c>
      <c r="G18" s="1" t="s">
        <v>64</v>
      </c>
      <c r="H18" s="8">
        <v>180</v>
      </c>
      <c r="I18" s="2">
        <v>81</v>
      </c>
      <c r="J18" s="5">
        <v>30</v>
      </c>
      <c r="K18" s="5">
        <v>15</v>
      </c>
      <c r="L18" s="5">
        <v>54</v>
      </c>
      <c r="M18" s="5">
        <v>9</v>
      </c>
      <c r="N18" s="5">
        <v>72</v>
      </c>
      <c r="O18" s="6">
        <v>0.18</v>
      </c>
      <c r="P18" s="3">
        <v>0.33</v>
      </c>
      <c r="Q18" s="7">
        <v>0.17</v>
      </c>
      <c r="R18" s="3">
        <v>56</v>
      </c>
      <c r="S18" s="3" t="s">
        <v>119</v>
      </c>
      <c r="T18" s="14" t="s">
        <v>126</v>
      </c>
      <c r="U18" s="3">
        <f t="shared" ca="1" si="1"/>
        <v>5</v>
      </c>
      <c r="V18" s="3" t="str">
        <f t="shared" ca="1" si="2"/>
        <v>41-50</v>
      </c>
      <c r="W18" s="5">
        <f t="shared" ca="1" si="3"/>
        <v>966503</v>
      </c>
      <c r="X18" s="15">
        <f t="shared" ca="1" si="4"/>
        <v>46.8</v>
      </c>
      <c r="Y18" s="16">
        <f>I18/backup!$A$1</f>
        <v>1.6300410528857763E-3</v>
      </c>
      <c r="Z18" s="16">
        <f t="shared" si="5"/>
        <v>0.3</v>
      </c>
      <c r="AA18" s="3">
        <f t="shared" ca="1" si="6"/>
        <v>38</v>
      </c>
      <c r="AB18" s="3">
        <f t="shared" ca="1" si="7"/>
        <v>2175</v>
      </c>
      <c r="AC18" s="3">
        <f t="shared" ca="1" si="8"/>
        <v>4660</v>
      </c>
      <c r="AD18" s="3">
        <f t="shared" ca="1" si="9"/>
        <v>18776</v>
      </c>
      <c r="AE18" s="3">
        <f t="shared" ca="1" si="10"/>
        <v>1098</v>
      </c>
      <c r="AF18" s="3">
        <f t="shared" ca="1" si="11"/>
        <v>3</v>
      </c>
      <c r="AG18" s="3">
        <f t="shared" ca="1" si="12"/>
        <v>50</v>
      </c>
      <c r="AH18" s="3">
        <f t="shared" ca="1" si="13"/>
        <v>296</v>
      </c>
      <c r="AI18" s="3">
        <f t="shared" ca="1" si="14"/>
        <v>0.53</v>
      </c>
      <c r="AJ18" s="3">
        <f t="shared" ca="1" si="0"/>
        <v>15</v>
      </c>
      <c r="AK18" s="3">
        <f t="shared" ca="1" si="15"/>
        <v>0.48</v>
      </c>
      <c r="AL18" s="3">
        <f t="shared" ca="1" si="16"/>
        <v>4274</v>
      </c>
      <c r="AM18" s="3">
        <f t="shared" ca="1" si="17"/>
        <v>3235</v>
      </c>
      <c r="AN18" s="7">
        <f t="shared" ca="1" si="18"/>
        <v>0.24309780065512401</v>
      </c>
      <c r="AO18" s="3">
        <f t="shared" ca="1" si="19"/>
        <v>1039</v>
      </c>
      <c r="AP18" t="s">
        <v>150</v>
      </c>
    </row>
    <row r="19" spans="1:42" x14ac:dyDescent="0.25">
      <c r="A19" s="1" t="s">
        <v>68</v>
      </c>
      <c r="B19" s="1" t="s">
        <v>8</v>
      </c>
      <c r="C19" s="1" t="s">
        <v>69</v>
      </c>
      <c r="D19" s="4">
        <v>17</v>
      </c>
      <c r="E19" s="1" t="s">
        <v>70</v>
      </c>
      <c r="F19" s="1" t="s">
        <v>63</v>
      </c>
      <c r="G19" s="1" t="s">
        <v>64</v>
      </c>
      <c r="H19" s="8">
        <v>1700</v>
      </c>
      <c r="I19" s="2">
        <v>884</v>
      </c>
      <c r="J19" s="5">
        <v>398</v>
      </c>
      <c r="K19" s="5">
        <v>23</v>
      </c>
      <c r="L19" s="5">
        <v>395</v>
      </c>
      <c r="M19" s="5">
        <v>88</v>
      </c>
      <c r="N19" s="5">
        <v>796</v>
      </c>
      <c r="O19" s="6">
        <v>0.14000000000000001</v>
      </c>
      <c r="P19" s="3">
        <v>0.39</v>
      </c>
      <c r="Q19" s="7">
        <v>0.23</v>
      </c>
      <c r="R19" s="3">
        <v>55</v>
      </c>
      <c r="S19" s="3" t="s">
        <v>119</v>
      </c>
      <c r="T19" s="14" t="s">
        <v>126</v>
      </c>
      <c r="U19" s="3">
        <f t="shared" ca="1" si="1"/>
        <v>2</v>
      </c>
      <c r="V19" s="3" t="str">
        <f t="shared" ca="1" si="2"/>
        <v>11-20</v>
      </c>
      <c r="W19" s="5">
        <f t="shared" ca="1" si="3"/>
        <v>994862</v>
      </c>
      <c r="X19" s="15">
        <f t="shared" ca="1" si="4"/>
        <v>578</v>
      </c>
      <c r="Y19" s="16">
        <f>I19/backup!$A$1</f>
        <v>1.7789583836432424E-2</v>
      </c>
      <c r="Z19" s="16">
        <f t="shared" si="5"/>
        <v>0.2323529411764706</v>
      </c>
      <c r="AA19" s="3">
        <f t="shared" ca="1" si="6"/>
        <v>17</v>
      </c>
      <c r="AB19" s="3">
        <f t="shared" ca="1" si="7"/>
        <v>3655</v>
      </c>
      <c r="AC19" s="3">
        <f t="shared" ca="1" si="8"/>
        <v>1894</v>
      </c>
      <c r="AD19" s="3">
        <f t="shared" ca="1" si="9"/>
        <v>14367</v>
      </c>
      <c r="AE19" s="3">
        <f t="shared" ca="1" si="10"/>
        <v>4123</v>
      </c>
      <c r="AF19" s="3">
        <f t="shared" ca="1" si="11"/>
        <v>2</v>
      </c>
      <c r="AG19" s="3">
        <f t="shared" ca="1" si="12"/>
        <v>15</v>
      </c>
      <c r="AH19" s="3">
        <f t="shared" ca="1" si="13"/>
        <v>203</v>
      </c>
      <c r="AI19" s="3">
        <f t="shared" ca="1" si="14"/>
        <v>0.59</v>
      </c>
      <c r="AJ19" s="3">
        <f t="shared" ca="1" si="0"/>
        <v>31</v>
      </c>
      <c r="AK19" s="3">
        <f t="shared" ca="1" si="15"/>
        <v>0.62</v>
      </c>
      <c r="AL19" s="3">
        <f t="shared" ca="1" si="16"/>
        <v>4441</v>
      </c>
      <c r="AM19" s="3">
        <f t="shared" ca="1" si="17"/>
        <v>1487</v>
      </c>
      <c r="AN19" s="7">
        <f t="shared" ca="1" si="18"/>
        <v>0.66516550326503043</v>
      </c>
      <c r="AO19" s="3">
        <f t="shared" ca="1" si="19"/>
        <v>2954</v>
      </c>
      <c r="AP19" t="s">
        <v>151</v>
      </c>
    </row>
    <row r="20" spans="1:42" x14ac:dyDescent="0.25">
      <c r="A20" s="1" t="s">
        <v>71</v>
      </c>
      <c r="B20" s="1" t="s">
        <v>8</v>
      </c>
      <c r="C20" s="1" t="s">
        <v>72</v>
      </c>
      <c r="D20" s="4">
        <v>18</v>
      </c>
      <c r="E20" s="1" t="s">
        <v>73</v>
      </c>
      <c r="F20" s="1" t="s">
        <v>74</v>
      </c>
      <c r="G20" s="1" t="s">
        <v>75</v>
      </c>
      <c r="H20" s="8">
        <v>1800</v>
      </c>
      <c r="I20" s="2">
        <v>756</v>
      </c>
      <c r="J20" s="5">
        <v>300</v>
      </c>
      <c r="K20" s="5">
        <v>150</v>
      </c>
      <c r="L20" s="5">
        <v>594</v>
      </c>
      <c r="M20" s="5">
        <v>106</v>
      </c>
      <c r="N20" s="5">
        <v>650</v>
      </c>
      <c r="O20" s="6">
        <v>0.18</v>
      </c>
      <c r="P20" s="3">
        <v>0.33</v>
      </c>
      <c r="Q20" s="7">
        <v>0.41</v>
      </c>
      <c r="R20" s="3">
        <v>59</v>
      </c>
      <c r="S20" s="3" t="s">
        <v>119</v>
      </c>
      <c r="T20" s="14" t="s">
        <v>126</v>
      </c>
      <c r="U20" s="3">
        <f t="shared" ca="1" si="1"/>
        <v>8</v>
      </c>
      <c r="V20" s="3" t="str">
        <f t="shared" ca="1" si="2"/>
        <v>71-80</v>
      </c>
      <c r="W20" s="5">
        <f t="shared" ca="1" si="3"/>
        <v>954116</v>
      </c>
      <c r="X20" s="15">
        <f t="shared" ca="1" si="4"/>
        <v>558</v>
      </c>
      <c r="Y20" s="16">
        <f>I20/backup!$A$1</f>
        <v>1.5213716493600579E-2</v>
      </c>
      <c r="Z20" s="16">
        <f t="shared" si="5"/>
        <v>0.33</v>
      </c>
      <c r="AA20" s="3">
        <f t="shared" ca="1" si="6"/>
        <v>11</v>
      </c>
      <c r="AB20" s="3">
        <f t="shared" ca="1" si="7"/>
        <v>1463</v>
      </c>
      <c r="AC20" s="3">
        <f t="shared" ca="1" si="8"/>
        <v>3690</v>
      </c>
      <c r="AD20" s="3">
        <f t="shared" ca="1" si="9"/>
        <v>21201</v>
      </c>
      <c r="AE20" s="3">
        <f t="shared" ca="1" si="10"/>
        <v>1848</v>
      </c>
      <c r="AF20" s="3">
        <f t="shared" ca="1" si="11"/>
        <v>2</v>
      </c>
      <c r="AG20" s="3">
        <f t="shared" ca="1" si="12"/>
        <v>18</v>
      </c>
      <c r="AH20" s="3">
        <f t="shared" ca="1" si="13"/>
        <v>189</v>
      </c>
      <c r="AI20" s="3">
        <f t="shared" ca="1" si="14"/>
        <v>0.48</v>
      </c>
      <c r="AJ20" s="3">
        <f t="shared" ca="1" si="0"/>
        <v>34</v>
      </c>
      <c r="AK20" s="3">
        <f t="shared" ca="1" si="15"/>
        <v>0.81</v>
      </c>
      <c r="AL20" s="3">
        <f t="shared" ca="1" si="16"/>
        <v>4708</v>
      </c>
      <c r="AM20" s="3">
        <f t="shared" ca="1" si="17"/>
        <v>2927</v>
      </c>
      <c r="AN20" s="7">
        <f t="shared" ca="1" si="18"/>
        <v>0.37829226847918435</v>
      </c>
      <c r="AO20" s="3">
        <f t="shared" ca="1" si="19"/>
        <v>1781</v>
      </c>
      <c r="AP20" t="s">
        <v>152</v>
      </c>
    </row>
    <row r="21" spans="1:42" x14ac:dyDescent="0.25">
      <c r="A21" s="1" t="s">
        <v>76</v>
      </c>
      <c r="B21" s="1" t="s">
        <v>8</v>
      </c>
      <c r="C21" s="1" t="s">
        <v>77</v>
      </c>
      <c r="D21" s="4">
        <v>19</v>
      </c>
      <c r="E21" s="1" t="s">
        <v>78</v>
      </c>
      <c r="F21" s="1" t="s">
        <v>79</v>
      </c>
      <c r="G21" s="1" t="s">
        <v>80</v>
      </c>
      <c r="H21" s="8">
        <v>9000</v>
      </c>
      <c r="I21" s="2">
        <v>4590</v>
      </c>
      <c r="J21" s="5">
        <v>2000</v>
      </c>
      <c r="K21" s="5">
        <v>950</v>
      </c>
      <c r="L21" s="5">
        <v>1460</v>
      </c>
      <c r="M21" s="5">
        <v>872</v>
      </c>
      <c r="N21" s="5">
        <v>3718</v>
      </c>
      <c r="O21" s="6">
        <v>0.19</v>
      </c>
      <c r="P21" s="3">
        <v>0.34</v>
      </c>
      <c r="Q21" s="7">
        <v>0.34</v>
      </c>
      <c r="R21" s="3">
        <v>59</v>
      </c>
      <c r="S21" s="3" t="s">
        <v>119</v>
      </c>
      <c r="T21" s="14" t="s">
        <v>125</v>
      </c>
      <c r="U21" s="3">
        <f t="shared" ca="1" si="1"/>
        <v>4</v>
      </c>
      <c r="V21" s="3" t="str">
        <f t="shared" ca="1" si="2"/>
        <v>31-40</v>
      </c>
      <c r="W21" s="5">
        <f t="shared" ca="1" si="3"/>
        <v>879886</v>
      </c>
      <c r="X21" s="15">
        <f t="shared" ca="1" si="4"/>
        <v>3870</v>
      </c>
      <c r="Y21" s="16">
        <f>I21/backup!$A$1</f>
        <v>9.236899299686066E-2</v>
      </c>
      <c r="Z21" s="16">
        <f t="shared" si="5"/>
        <v>0.16222222222222221</v>
      </c>
      <c r="AA21" s="3">
        <f t="shared" ca="1" si="6"/>
        <v>43</v>
      </c>
      <c r="AB21" s="3">
        <f t="shared" ca="1" si="7"/>
        <v>1672</v>
      </c>
      <c r="AC21" s="3">
        <f t="shared" ca="1" si="8"/>
        <v>2984</v>
      </c>
      <c r="AD21" s="3">
        <f t="shared" ca="1" si="9"/>
        <v>14024</v>
      </c>
      <c r="AE21" s="3">
        <f t="shared" ca="1" si="10"/>
        <v>3440</v>
      </c>
      <c r="AF21" s="3">
        <f t="shared" ca="1" si="11"/>
        <v>1</v>
      </c>
      <c r="AG21" s="3">
        <f t="shared" ca="1" si="12"/>
        <v>49</v>
      </c>
      <c r="AH21" s="3">
        <f t="shared" ca="1" si="13"/>
        <v>360</v>
      </c>
      <c r="AI21" s="3">
        <f t="shared" ca="1" si="14"/>
        <v>0.67</v>
      </c>
      <c r="AJ21" s="3">
        <f t="shared" ca="1" si="0"/>
        <v>44</v>
      </c>
      <c r="AK21" s="3">
        <f t="shared" ca="1" si="15"/>
        <v>0.12</v>
      </c>
      <c r="AL21" s="3">
        <f t="shared" ca="1" si="16"/>
        <v>4154</v>
      </c>
      <c r="AM21" s="3">
        <f t="shared" ca="1" si="17"/>
        <v>4514</v>
      </c>
      <c r="AN21" s="7">
        <f t="shared" ca="1" si="18"/>
        <v>-8.6663456909003372E-2</v>
      </c>
      <c r="AO21" s="3">
        <f t="shared" ca="1" si="19"/>
        <v>-360</v>
      </c>
      <c r="AP21" t="s">
        <v>153</v>
      </c>
    </row>
    <row r="22" spans="1:42" x14ac:dyDescent="0.25">
      <c r="A22" s="1" t="s">
        <v>81</v>
      </c>
      <c r="B22" s="1" t="s">
        <v>8</v>
      </c>
      <c r="C22" s="1" t="s">
        <v>82</v>
      </c>
      <c r="D22" s="4">
        <v>20</v>
      </c>
      <c r="E22" s="1" t="s">
        <v>83</v>
      </c>
      <c r="F22" s="1" t="s">
        <v>79</v>
      </c>
      <c r="G22" s="1" t="s">
        <v>80</v>
      </c>
      <c r="H22" s="8">
        <v>2000</v>
      </c>
      <c r="I22" s="2">
        <v>880</v>
      </c>
      <c r="J22" s="5">
        <v>405</v>
      </c>
      <c r="K22" s="5">
        <v>222</v>
      </c>
      <c r="L22" s="5">
        <v>493</v>
      </c>
      <c r="M22" s="5">
        <v>141</v>
      </c>
      <c r="N22" s="5">
        <v>739</v>
      </c>
      <c r="O22" s="6">
        <v>0.15</v>
      </c>
      <c r="P22" s="3">
        <v>0.35</v>
      </c>
      <c r="Q22" s="7">
        <v>0.16</v>
      </c>
      <c r="R22" s="3">
        <v>56</v>
      </c>
      <c r="S22" s="3" t="s">
        <v>119</v>
      </c>
      <c r="T22" s="14" t="s">
        <v>125</v>
      </c>
      <c r="U22" s="3">
        <f t="shared" ca="1" si="1"/>
        <v>4</v>
      </c>
      <c r="V22" s="3" t="str">
        <f t="shared" ca="1" si="2"/>
        <v>31-40</v>
      </c>
      <c r="W22" s="5">
        <f t="shared" ca="1" si="3"/>
        <v>888462</v>
      </c>
      <c r="X22" s="15">
        <f t="shared" ca="1" si="4"/>
        <v>640</v>
      </c>
      <c r="Y22" s="16">
        <f>I22/backup!$A$1</f>
        <v>1.7709087981968928E-2</v>
      </c>
      <c r="Z22" s="16">
        <f t="shared" si="5"/>
        <v>0.2465</v>
      </c>
      <c r="AA22" s="3">
        <f t="shared" ca="1" si="6"/>
        <v>40</v>
      </c>
      <c r="AB22" s="3">
        <f t="shared" ca="1" si="7"/>
        <v>3333</v>
      </c>
      <c r="AC22" s="3">
        <f t="shared" ca="1" si="8"/>
        <v>4648</v>
      </c>
      <c r="AD22" s="3">
        <f t="shared" ca="1" si="9"/>
        <v>22843</v>
      </c>
      <c r="AE22" s="3">
        <f t="shared" ca="1" si="10"/>
        <v>3105</v>
      </c>
      <c r="AF22" s="3">
        <f t="shared" ca="1" si="11"/>
        <v>1</v>
      </c>
      <c r="AG22" s="3">
        <f t="shared" ca="1" si="12"/>
        <v>20</v>
      </c>
      <c r="AH22" s="3">
        <f t="shared" ca="1" si="13"/>
        <v>193</v>
      </c>
      <c r="AI22" s="3">
        <f t="shared" ca="1" si="14"/>
        <v>0.75</v>
      </c>
      <c r="AJ22" s="3">
        <f t="shared" ca="1" si="0"/>
        <v>41</v>
      </c>
      <c r="AK22" s="3">
        <f t="shared" ca="1" si="15"/>
        <v>0.86</v>
      </c>
      <c r="AL22" s="3">
        <f t="shared" ca="1" si="16"/>
        <v>4263</v>
      </c>
      <c r="AM22" s="3">
        <f t="shared" ca="1" si="17"/>
        <v>3827</v>
      </c>
      <c r="AN22" s="7">
        <f t="shared" ca="1" si="18"/>
        <v>0.10227539291578701</v>
      </c>
      <c r="AO22" s="3">
        <f t="shared" ca="1" si="19"/>
        <v>436</v>
      </c>
      <c r="AP22" t="s">
        <v>154</v>
      </c>
    </row>
    <row r="23" spans="1:42" x14ac:dyDescent="0.25">
      <c r="A23" s="1" t="s">
        <v>84</v>
      </c>
      <c r="B23" s="1" t="s">
        <v>8</v>
      </c>
      <c r="C23" s="1" t="s">
        <v>85</v>
      </c>
      <c r="D23" s="4">
        <v>21</v>
      </c>
      <c r="E23" s="1" t="s">
        <v>86</v>
      </c>
      <c r="F23" s="1" t="s">
        <v>74</v>
      </c>
      <c r="G23" s="1" t="s">
        <v>75</v>
      </c>
      <c r="H23" s="8">
        <v>6000</v>
      </c>
      <c r="I23" s="2">
        <v>2000</v>
      </c>
      <c r="J23" s="5">
        <v>1100</v>
      </c>
      <c r="K23" s="5">
        <v>568</v>
      </c>
      <c r="L23" s="5">
        <v>2332</v>
      </c>
      <c r="M23" s="5">
        <v>280</v>
      </c>
      <c r="N23" s="5">
        <v>1720</v>
      </c>
      <c r="O23" s="6">
        <v>0.16</v>
      </c>
      <c r="P23" s="3">
        <v>0.36</v>
      </c>
      <c r="Q23" s="7">
        <v>0.24</v>
      </c>
      <c r="R23" s="3">
        <v>58</v>
      </c>
      <c r="S23" s="3" t="s">
        <v>120</v>
      </c>
      <c r="T23" s="14" t="s">
        <v>126</v>
      </c>
      <c r="U23" s="3">
        <f t="shared" ca="1" si="1"/>
        <v>7</v>
      </c>
      <c r="V23" s="3" t="str">
        <f t="shared" ca="1" si="2"/>
        <v>61-70</v>
      </c>
      <c r="W23" s="5">
        <f t="shared" ca="1" si="3"/>
        <v>894059</v>
      </c>
      <c r="X23" s="15">
        <f t="shared" ca="1" si="4"/>
        <v>2580</v>
      </c>
      <c r="Y23" s="16">
        <f>I23/backup!$A$1</f>
        <v>4.0247927231747568E-2</v>
      </c>
      <c r="Z23" s="16">
        <f t="shared" si="5"/>
        <v>0.38866666666666666</v>
      </c>
      <c r="AA23" s="3">
        <f t="shared" ca="1" si="6"/>
        <v>26</v>
      </c>
      <c r="AB23" s="3">
        <f t="shared" ca="1" si="7"/>
        <v>3956</v>
      </c>
      <c r="AC23" s="3">
        <f t="shared" ca="1" si="8"/>
        <v>2029</v>
      </c>
      <c r="AD23" s="3">
        <f t="shared" ca="1" si="9"/>
        <v>41842</v>
      </c>
      <c r="AE23" s="3">
        <f t="shared" ca="1" si="10"/>
        <v>3745</v>
      </c>
      <c r="AF23" s="3">
        <f t="shared" ca="1" si="11"/>
        <v>3</v>
      </c>
      <c r="AG23" s="3">
        <f t="shared" ca="1" si="12"/>
        <v>10</v>
      </c>
      <c r="AH23" s="3">
        <f t="shared" ca="1" si="13"/>
        <v>295</v>
      </c>
      <c r="AI23" s="3">
        <f t="shared" ca="1" si="14"/>
        <v>0.45</v>
      </c>
      <c r="AJ23" s="3">
        <f t="shared" ca="1" si="0"/>
        <v>44</v>
      </c>
      <c r="AK23" s="3">
        <f t="shared" ca="1" si="15"/>
        <v>0.44</v>
      </c>
      <c r="AL23" s="3">
        <f t="shared" ca="1" si="16"/>
        <v>4510</v>
      </c>
      <c r="AM23" s="3">
        <f t="shared" ca="1" si="17"/>
        <v>3946</v>
      </c>
      <c r="AN23" s="7">
        <f t="shared" ca="1" si="18"/>
        <v>0.12505543237250555</v>
      </c>
      <c r="AO23" s="3">
        <f t="shared" ca="1" si="19"/>
        <v>564</v>
      </c>
      <c r="AP23" t="s">
        <v>155</v>
      </c>
    </row>
    <row r="24" spans="1:42" x14ac:dyDescent="0.25">
      <c r="A24" s="1" t="s">
        <v>87</v>
      </c>
      <c r="B24" s="1" t="s">
        <v>8</v>
      </c>
      <c r="C24" s="1" t="s">
        <v>88</v>
      </c>
      <c r="D24" s="4">
        <v>22</v>
      </c>
      <c r="E24" s="1" t="s">
        <v>89</v>
      </c>
      <c r="F24" s="1" t="s">
        <v>90</v>
      </c>
      <c r="G24" s="1" t="s">
        <v>91</v>
      </c>
      <c r="H24" s="8">
        <v>4000</v>
      </c>
      <c r="I24" s="2">
        <v>2000</v>
      </c>
      <c r="J24" s="5">
        <v>1120</v>
      </c>
      <c r="K24" s="5">
        <v>571</v>
      </c>
      <c r="L24" s="5">
        <v>309</v>
      </c>
      <c r="M24" s="5">
        <v>360</v>
      </c>
      <c r="N24" s="5">
        <v>1640</v>
      </c>
      <c r="O24" s="6">
        <v>0.13</v>
      </c>
      <c r="P24" s="3">
        <v>0.16</v>
      </c>
      <c r="Q24" s="7">
        <v>0.53</v>
      </c>
      <c r="R24" s="3">
        <v>54</v>
      </c>
      <c r="S24" s="3" t="s">
        <v>120</v>
      </c>
      <c r="T24" s="14" t="s">
        <v>126</v>
      </c>
      <c r="U24" s="3">
        <f t="shared" ca="1" si="1"/>
        <v>3</v>
      </c>
      <c r="V24" s="3" t="str">
        <f t="shared" ca="1" si="2"/>
        <v>21-30</v>
      </c>
      <c r="W24" s="5">
        <f t="shared" ca="1" si="3"/>
        <v>851412</v>
      </c>
      <c r="X24" s="15">
        <f t="shared" ca="1" si="4"/>
        <v>2000</v>
      </c>
      <c r="Y24" s="16">
        <f>I24/backup!$A$1</f>
        <v>4.0247927231747568E-2</v>
      </c>
      <c r="Z24" s="16">
        <f t="shared" si="5"/>
        <v>7.7249999999999999E-2</v>
      </c>
      <c r="AA24" s="3">
        <f t="shared" ca="1" si="6"/>
        <v>44</v>
      </c>
      <c r="AB24" s="3">
        <f t="shared" ca="1" si="7"/>
        <v>2115</v>
      </c>
      <c r="AC24" s="3">
        <f t="shared" ca="1" si="8"/>
        <v>2495</v>
      </c>
      <c r="AD24" s="3">
        <f t="shared" ca="1" si="9"/>
        <v>22472</v>
      </c>
      <c r="AE24" s="3">
        <f t="shared" ca="1" si="10"/>
        <v>2541</v>
      </c>
      <c r="AF24" s="3">
        <f t="shared" ca="1" si="11"/>
        <v>1</v>
      </c>
      <c r="AG24" s="3">
        <f t="shared" ca="1" si="12"/>
        <v>40</v>
      </c>
      <c r="AH24" s="3">
        <f t="shared" ca="1" si="13"/>
        <v>328</v>
      </c>
      <c r="AI24" s="3">
        <f t="shared" ca="1" si="14"/>
        <v>0.56999999999999995</v>
      </c>
      <c r="AJ24" s="3">
        <f t="shared" ca="1" si="0"/>
        <v>43</v>
      </c>
      <c r="AK24" s="3">
        <f t="shared" ca="1" si="15"/>
        <v>0.34</v>
      </c>
      <c r="AL24" s="3">
        <f t="shared" ca="1" si="16"/>
        <v>4144</v>
      </c>
      <c r="AM24" s="3">
        <f t="shared" ca="1" si="17"/>
        <v>2327</v>
      </c>
      <c r="AN24" s="7">
        <f t="shared" ca="1" si="18"/>
        <v>0.43846525096525096</v>
      </c>
      <c r="AO24" s="3">
        <f t="shared" ca="1" si="19"/>
        <v>1817</v>
      </c>
      <c r="AP24" t="s">
        <v>149</v>
      </c>
    </row>
    <row r="25" spans="1:42" x14ac:dyDescent="0.25">
      <c r="A25" s="1" t="s">
        <v>92</v>
      </c>
      <c r="B25" s="1" t="s">
        <v>8</v>
      </c>
      <c r="C25" s="1" t="s">
        <v>93</v>
      </c>
      <c r="D25" s="4">
        <v>23</v>
      </c>
      <c r="E25" s="1" t="s">
        <v>94</v>
      </c>
      <c r="F25" s="1" t="s">
        <v>90</v>
      </c>
      <c r="G25" s="1" t="s">
        <v>91</v>
      </c>
      <c r="H25" s="8">
        <v>500</v>
      </c>
      <c r="I25" s="2">
        <v>295</v>
      </c>
      <c r="J25" s="5">
        <v>100</v>
      </c>
      <c r="K25" s="5">
        <v>70</v>
      </c>
      <c r="L25" s="5">
        <v>35</v>
      </c>
      <c r="M25" s="5">
        <v>32</v>
      </c>
      <c r="N25" s="5">
        <v>263</v>
      </c>
      <c r="O25" s="6">
        <v>0.2</v>
      </c>
      <c r="P25" s="3">
        <v>0.15</v>
      </c>
      <c r="Q25" s="7">
        <v>0.24</v>
      </c>
      <c r="R25" s="3">
        <v>58</v>
      </c>
      <c r="S25" s="3" t="s">
        <v>120</v>
      </c>
      <c r="T25" s="14" t="s">
        <v>125</v>
      </c>
      <c r="U25" s="3">
        <f t="shared" ca="1" si="1"/>
        <v>4</v>
      </c>
      <c r="V25" s="3" t="str">
        <f t="shared" ca="1" si="2"/>
        <v>31-40</v>
      </c>
      <c r="W25" s="5">
        <f t="shared" ca="1" si="3"/>
        <v>939690</v>
      </c>
      <c r="X25" s="15">
        <f t="shared" ca="1" si="4"/>
        <v>110</v>
      </c>
      <c r="Y25" s="16">
        <f>I25/backup!$A$1</f>
        <v>5.9365692666827662E-3</v>
      </c>
      <c r="Z25" s="16">
        <f t="shared" si="5"/>
        <v>7.0000000000000007E-2</v>
      </c>
      <c r="AA25" s="3">
        <f t="shared" ca="1" si="6"/>
        <v>39</v>
      </c>
      <c r="AB25" s="3">
        <f t="shared" ca="1" si="7"/>
        <v>1519</v>
      </c>
      <c r="AC25" s="3">
        <f t="shared" ca="1" si="8"/>
        <v>2946</v>
      </c>
      <c r="AD25" s="3">
        <f t="shared" ca="1" si="9"/>
        <v>41331</v>
      </c>
      <c r="AE25" s="3">
        <f t="shared" ca="1" si="10"/>
        <v>4619</v>
      </c>
      <c r="AF25" s="3">
        <f t="shared" ca="1" si="11"/>
        <v>2</v>
      </c>
      <c r="AG25" s="3">
        <f t="shared" ca="1" si="12"/>
        <v>30</v>
      </c>
      <c r="AH25" s="3">
        <f t="shared" ca="1" si="13"/>
        <v>355</v>
      </c>
      <c r="AI25" s="3">
        <f t="shared" ca="1" si="14"/>
        <v>0.48</v>
      </c>
      <c r="AJ25" s="3">
        <f t="shared" ca="1" si="0"/>
        <v>38</v>
      </c>
      <c r="AK25" s="3">
        <f t="shared" ca="1" si="15"/>
        <v>0.79</v>
      </c>
      <c r="AL25" s="3">
        <f t="shared" ca="1" si="16"/>
        <v>4699</v>
      </c>
      <c r="AM25" s="3">
        <f t="shared" ca="1" si="17"/>
        <v>3685</v>
      </c>
      <c r="AN25" s="7">
        <f t="shared" ca="1" si="18"/>
        <v>0.21579059374334966</v>
      </c>
      <c r="AO25" s="3">
        <f t="shared" ca="1" si="19"/>
        <v>1014</v>
      </c>
      <c r="AP25" t="s">
        <v>150</v>
      </c>
    </row>
    <row r="26" spans="1:42" x14ac:dyDescent="0.25">
      <c r="A26" s="1" t="s">
        <v>95</v>
      </c>
      <c r="B26" s="1" t="s">
        <v>8</v>
      </c>
      <c r="C26" s="1" t="s">
        <v>96</v>
      </c>
      <c r="D26" s="4">
        <v>24</v>
      </c>
      <c r="E26" s="1" t="s">
        <v>97</v>
      </c>
      <c r="F26" s="1" t="s">
        <v>90</v>
      </c>
      <c r="G26" s="1" t="s">
        <v>91</v>
      </c>
      <c r="H26" s="8">
        <v>8400</v>
      </c>
      <c r="I26" s="2">
        <v>4000</v>
      </c>
      <c r="J26" s="5">
        <v>2100</v>
      </c>
      <c r="K26" s="5">
        <v>1232</v>
      </c>
      <c r="L26" s="5">
        <v>1068</v>
      </c>
      <c r="M26" s="5">
        <v>440</v>
      </c>
      <c r="N26" s="5">
        <v>3560</v>
      </c>
      <c r="O26" s="6">
        <v>0.11</v>
      </c>
      <c r="P26" s="3">
        <v>0.4</v>
      </c>
      <c r="Q26" s="7">
        <v>0.52</v>
      </c>
      <c r="R26" s="3">
        <v>58</v>
      </c>
      <c r="S26" s="3" t="s">
        <v>120</v>
      </c>
      <c r="T26" s="14" t="s">
        <v>125</v>
      </c>
      <c r="U26" s="3">
        <f t="shared" ca="1" si="1"/>
        <v>5</v>
      </c>
      <c r="V26" s="3" t="str">
        <f t="shared" ca="1" si="2"/>
        <v>41-50</v>
      </c>
      <c r="W26" s="5">
        <f t="shared" ca="1" si="3"/>
        <v>910202</v>
      </c>
      <c r="X26" s="15">
        <f t="shared" ca="1" si="4"/>
        <v>1764</v>
      </c>
      <c r="Y26" s="16">
        <f>I26/backup!$A$1</f>
        <v>8.0495854463495137E-2</v>
      </c>
      <c r="Z26" s="16">
        <f t="shared" si="5"/>
        <v>0.12714285714285714</v>
      </c>
      <c r="AA26" s="3">
        <f t="shared" ca="1" si="6"/>
        <v>35</v>
      </c>
      <c r="AB26" s="3">
        <f t="shared" ca="1" si="7"/>
        <v>4919</v>
      </c>
      <c r="AC26" s="3">
        <f t="shared" ca="1" si="8"/>
        <v>4896</v>
      </c>
      <c r="AD26" s="3">
        <f t="shared" ca="1" si="9"/>
        <v>35583</v>
      </c>
      <c r="AE26" s="3">
        <f t="shared" ca="1" si="10"/>
        <v>3075</v>
      </c>
      <c r="AF26" s="3">
        <f t="shared" ca="1" si="11"/>
        <v>1</v>
      </c>
      <c r="AG26" s="3">
        <f t="shared" ca="1" si="12"/>
        <v>45</v>
      </c>
      <c r="AH26" s="3">
        <f t="shared" ca="1" si="13"/>
        <v>234</v>
      </c>
      <c r="AI26" s="3">
        <f t="shared" ca="1" si="14"/>
        <v>0.64</v>
      </c>
      <c r="AJ26" s="3">
        <f t="shared" ca="1" si="0"/>
        <v>36</v>
      </c>
      <c r="AK26" s="3">
        <f t="shared" ca="1" si="15"/>
        <v>0.23</v>
      </c>
      <c r="AL26" s="3">
        <f t="shared" ca="1" si="16"/>
        <v>4933</v>
      </c>
      <c r="AM26" s="3">
        <f t="shared" ca="1" si="17"/>
        <v>3428</v>
      </c>
      <c r="AN26" s="7">
        <f t="shared" ca="1" si="18"/>
        <v>0.30508818163389417</v>
      </c>
      <c r="AO26" s="3">
        <f t="shared" ca="1" si="19"/>
        <v>1505</v>
      </c>
      <c r="AP26" t="s">
        <v>151</v>
      </c>
    </row>
    <row r="27" spans="1:42" x14ac:dyDescent="0.25">
      <c r="A27" s="1" t="s">
        <v>98</v>
      </c>
      <c r="B27" s="1" t="s">
        <v>8</v>
      </c>
      <c r="C27" s="1" t="s">
        <v>99</v>
      </c>
      <c r="D27" s="4">
        <v>25</v>
      </c>
      <c r="E27" s="1" t="s">
        <v>100</v>
      </c>
      <c r="F27" s="1" t="s">
        <v>39</v>
      </c>
      <c r="G27" s="1" t="s">
        <v>40</v>
      </c>
      <c r="H27" s="8">
        <v>7600</v>
      </c>
      <c r="I27" s="2">
        <v>4000</v>
      </c>
      <c r="J27" s="5">
        <v>1500</v>
      </c>
      <c r="K27" s="5">
        <v>925</v>
      </c>
      <c r="L27" s="5">
        <v>1175</v>
      </c>
      <c r="M27" s="5">
        <v>440</v>
      </c>
      <c r="N27" s="5">
        <v>3560</v>
      </c>
      <c r="O27" s="6">
        <v>0.1</v>
      </c>
      <c r="P27" s="3">
        <v>0.23</v>
      </c>
      <c r="Q27" s="7">
        <v>0.11</v>
      </c>
      <c r="R27" s="3">
        <v>60</v>
      </c>
      <c r="S27" s="3" t="s">
        <v>121</v>
      </c>
      <c r="T27" s="14" t="s">
        <v>126</v>
      </c>
      <c r="U27" s="3">
        <f t="shared" ca="1" si="1"/>
        <v>4</v>
      </c>
      <c r="V27" s="3" t="str">
        <f t="shared" ca="1" si="2"/>
        <v>31-40</v>
      </c>
      <c r="W27" s="5">
        <f t="shared" ca="1" si="3"/>
        <v>865292</v>
      </c>
      <c r="X27" s="15">
        <f t="shared" ca="1" si="4"/>
        <v>1216</v>
      </c>
      <c r="Y27" s="16">
        <f>I27/backup!$A$1</f>
        <v>8.0495854463495137E-2</v>
      </c>
      <c r="Z27" s="16">
        <f t="shared" si="5"/>
        <v>0.15460526315789475</v>
      </c>
      <c r="AA27" s="3">
        <f t="shared" ca="1" si="6"/>
        <v>12</v>
      </c>
      <c r="AB27" s="3">
        <f t="shared" ca="1" si="7"/>
        <v>4705</v>
      </c>
      <c r="AC27" s="3">
        <f t="shared" ca="1" si="8"/>
        <v>2726</v>
      </c>
      <c r="AD27" s="3">
        <f t="shared" ca="1" si="9"/>
        <v>42119</v>
      </c>
      <c r="AE27" s="3">
        <f t="shared" ca="1" si="10"/>
        <v>4147</v>
      </c>
      <c r="AF27" s="3">
        <f t="shared" ca="1" si="11"/>
        <v>1</v>
      </c>
      <c r="AG27" s="3">
        <f t="shared" ca="1" si="12"/>
        <v>45</v>
      </c>
      <c r="AH27" s="3">
        <f t="shared" ca="1" si="13"/>
        <v>94</v>
      </c>
      <c r="AI27" s="3">
        <f t="shared" ca="1" si="14"/>
        <v>0.8</v>
      </c>
      <c r="AJ27" s="3">
        <f t="shared" ca="1" si="0"/>
        <v>16</v>
      </c>
      <c r="AK27" s="3">
        <f t="shared" ca="1" si="15"/>
        <v>0.87</v>
      </c>
      <c r="AL27" s="3">
        <f t="shared" ca="1" si="16"/>
        <v>4316</v>
      </c>
      <c r="AM27" s="3">
        <f t="shared" ca="1" si="17"/>
        <v>3988</v>
      </c>
      <c r="AN27" s="7">
        <f t="shared" ca="1" si="18"/>
        <v>7.5996292863762749E-2</v>
      </c>
      <c r="AO27" s="3">
        <f t="shared" ca="1" si="19"/>
        <v>328</v>
      </c>
      <c r="AP27" t="s">
        <v>152</v>
      </c>
    </row>
    <row r="31" spans="1:42" x14ac:dyDescent="0.25">
      <c r="A31" s="12" t="s">
        <v>114</v>
      </c>
      <c r="B31" s="25" t="s">
        <v>888</v>
      </c>
    </row>
    <row r="32" spans="1:42" x14ac:dyDescent="0.25">
      <c r="A32" s="12" t="s">
        <v>115</v>
      </c>
      <c r="B32" s="25" t="s">
        <v>890</v>
      </c>
    </row>
    <row r="33" spans="1:2" x14ac:dyDescent="0.25">
      <c r="A33" s="12" t="s">
        <v>886</v>
      </c>
      <c r="B33" s="25" t="s">
        <v>891</v>
      </c>
    </row>
    <row r="34" spans="1:2" x14ac:dyDescent="0.25">
      <c r="A34" s="13" t="s">
        <v>117</v>
      </c>
      <c r="B34" s="25" t="s">
        <v>892</v>
      </c>
    </row>
    <row r="35" spans="1:2" x14ac:dyDescent="0.25">
      <c r="A35" s="12" t="s">
        <v>118</v>
      </c>
      <c r="B35" s="25" t="s">
        <v>889</v>
      </c>
    </row>
  </sheetData>
  <hyperlinks>
    <hyperlink ref="B31" r:id="rId1"/>
    <hyperlink ref="B35" r:id="rId2"/>
    <hyperlink ref="B32" r:id="rId3"/>
    <hyperlink ref="B33" r:id="rId4"/>
    <hyperlink ref="B34" r:id="rId5"/>
  </hyperlinks>
  <pageMargins left="0.7" right="0.7" top="0.75" bottom="0.75" header="0.3" footer="0.3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Sheet2</vt:lpstr>
      <vt:lpstr>Sheet1</vt:lpstr>
      <vt:lpstr>Sheet5</vt:lpstr>
      <vt:lpstr>Sheet3</vt:lpstr>
      <vt:lpstr>backup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Jayanthan Sivaloganathan</dc:creator>
  <cp:lastModifiedBy>Jayanthan Sivaloganathan</cp:lastModifiedBy>
  <dcterms:created xsi:type="dcterms:W3CDTF">2020-03-16T03:56:08Z</dcterms:created>
  <dcterms:modified xsi:type="dcterms:W3CDTF">2020-03-16T19:03:21Z</dcterms:modified>
</cp:coreProperties>
</file>